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795" windowHeight="12585" activeTab="0"/>
  </bookViews>
  <sheets>
    <sheet name="ΤΕΛΙΚΟΣ ΠΙΝΑΚΑΣ" sheetId="1" r:id="rId1"/>
  </sheets>
  <definedNames>
    <definedName name="_xlnm.Print_Area" localSheetId="0">'ΤΕΛΙΚΟΣ ΠΙΝΑΚΑΣ'!$A$1:$AL$60</definedName>
  </definedNames>
  <calcPr fullCalcOnLoad="1"/>
</workbook>
</file>

<file path=xl/sharedStrings.xml><?xml version="1.0" encoding="utf-8"?>
<sst xmlns="http://schemas.openxmlformats.org/spreadsheetml/2006/main" count="263" uniqueCount="120">
  <si>
    <t>ΚΩΔΙΚΟΙ</t>
  </si>
  <si>
    <t>ΟΝΟΜΑΣΙΑ ΕΝΤΥΠΟΥ</t>
  </si>
  <si>
    <t>ΔΕΙΓΜΑ</t>
  </si>
  <si>
    <t>ΑΡΙΘΜΟΣ ΦΥΛΛΩΝ ΜΠΛΟΚ</t>
  </si>
  <si>
    <t>ΑΡΙΘΜΗΣΗ</t>
  </si>
  <si>
    <t>ΤΡΟΠΟΣ ΓΡΑΦΗΣ</t>
  </si>
  <si>
    <t>ΜΕΓΕΘΗ ΦΥΛΛΩΝ</t>
  </si>
  <si>
    <t>ΦΥΛΛΑ ΑΠΛΑ</t>
  </si>
  <si>
    <t>ΜΟΝΑ-ΔΙΠΛΑ-ΤΡΙΠΛΟΤΥΠΑ</t>
  </si>
  <si>
    <t>ΑΥΤΟΓΡΑΦΙΚΑ</t>
  </si>
  <si>
    <t>ΠΡΟΥΠΟΛΟΓΙΣΜΟΣ</t>
  </si>
  <si>
    <t>ΠΡΟΥΠΟΛΟΓΙΣΜΟΣ ΜΕ ΦΠΑ 24%</t>
  </si>
  <si>
    <t>ΝΕΑ ΠΟΣΟΤΗΤΑ ΜΕ ΦΠΑ 24%</t>
  </si>
  <si>
    <t>ΟΡΘΙΑ</t>
  </si>
  <si>
    <t>ΠΛΑΓΙΑ</t>
  </si>
  <si>
    <t>+ΠΙΣΩ ΟΨΗ</t>
  </si>
  <si>
    <t>Α3</t>
  </si>
  <si>
    <t>Α4</t>
  </si>
  <si>
    <t>Α5</t>
  </si>
  <si>
    <t>Α6</t>
  </si>
  <si>
    <t>ΓΡΑΦΗΣ</t>
  </si>
  <si>
    <t>ΜΠΡΙΣΤΟΛ</t>
  </si>
  <si>
    <t>ΛΕΥΚΟ</t>
  </si>
  <si>
    <t>ΡΟΖ</t>
  </si>
  <si>
    <t>ΓΑΛΑΖΙΟ</t>
  </si>
  <si>
    <t>ΠΡΑΣΙΝΟ</t>
  </si>
  <si>
    <t>ΠΟΡΤΟΚΑΛΙ</t>
  </si>
  <si>
    <t>ΚΙΤΡΙΝΟ</t>
  </si>
  <si>
    <t>ΜΟΝΑΔΕΣ ΜΕΤΡΗΣΗΣ</t>
  </si>
  <si>
    <t>ΤΙΜΗ ΜΟΝΑΔΟΣ</t>
  </si>
  <si>
    <t>ΔΑΠΑΝΗ ΧΩΡΙΣ ΦΠΑ</t>
  </si>
  <si>
    <t>ΜΠΛΟΚ</t>
  </si>
  <si>
    <t>ΤΕΜ</t>
  </si>
  <si>
    <t>ΕΥΡΩ</t>
  </si>
  <si>
    <t>ΕΝΤΥΠΑ ΔΙΟΙΚΗΤΙΚΗΣ ΥΠΗΡΕΣΙΑΣ( ΣΕΙΡΑ Δ )</t>
  </si>
  <si>
    <t>Δ2 111</t>
  </si>
  <si>
    <t>120818000010003 
ΕΙΣΗΤΗΡΙΟ ΣΤΟ ΝΟΣΟΚΟΜΕΙΟ</t>
  </si>
  <si>
    <t>X</t>
  </si>
  <si>
    <t>Δ2 132</t>
  </si>
  <si>
    <t>120818000010007 
ΕΞΙΤΗΡΙΟ ΑΠΌ ΤΟ ΝΟΣΟΚΟΜΕΙΟ</t>
  </si>
  <si>
    <t>Χ</t>
  </si>
  <si>
    <t>ΕΝΤΥΠΑ ΙΑΤΡΙΚΗΣ ΥΠΗΡΕΣΙΑΣ( ΣΕΙΡΑ Ι )</t>
  </si>
  <si>
    <t>Ι1 402+403</t>
  </si>
  <si>
    <t>Ι1 401+Ι1 403</t>
  </si>
  <si>
    <t>Ι4 472</t>
  </si>
  <si>
    <t>120818000040021 
ΙΑΤΡΙΚΗ ΒΕΒΑΙΩΣΗ -ΓΝΩΜΑΤΕΥΣΗ</t>
  </si>
  <si>
    <t>ΕΝΤΥΠΑ ΦΑΡΜΑΚΕΙΟΥ ( ΣΕΙΡΑ Φ )</t>
  </si>
  <si>
    <t>Φ4 763</t>
  </si>
  <si>
    <t>120818000030011
 ΣΥΝΤΑΓΗ ΤΟΥ ΝΟΜΟΥ 1729/87 (ΠΙΝΑΚΑΣ ΒΣ,ΓΣ &amp; Δ)</t>
  </si>
  <si>
    <t>ΜΙΑ ΚΟΚΚΙΝΗ ΓΡΑΜΜΗ</t>
  </si>
  <si>
    <t>Φ4 764</t>
  </si>
  <si>
    <t>Φ4 765</t>
  </si>
  <si>
    <t>ΕΝΤΥΠΑ ΙΑΤΡΙΚΩΝ ΕΡΓΑΣΤΗΡΙΩΝ ( ΣΕΙΡΑ Ε )</t>
  </si>
  <si>
    <t>Ε2 612</t>
  </si>
  <si>
    <t>120818000050010
 ΠΑΡΑΠΕΜΠΤΙΚΟ ΑΚΤΙΝΟΛΟΓΙΚΩΝ ΕΞΕΤΑΣΕΩΝ</t>
  </si>
  <si>
    <t>ΚΕΝΕΣ ΓΡΑΜΜΕΣ ΣΤΟ ΤΕΛΟΣ ΤΟΥ ΕΝΤΥΠΟΥ</t>
  </si>
  <si>
    <t>Ε2 614</t>
  </si>
  <si>
    <t>ΕΝΤΥΠΑ ΥΠΗΡΕΣΙΑΣ ΑΙΜΟΔΟΣΙΑΣ ( ΣΕΙΡΑ Α )</t>
  </si>
  <si>
    <t>Α1 802</t>
  </si>
  <si>
    <t>120818000050017 
ΙΣΤΟΡΙΚΟ ΑΙΜΟΔΟΤΗ</t>
  </si>
  <si>
    <t>ΤΟ ΦΥΛΛΟ ΝΑ ΚΟΒΕΤΑΙ ΑΠΌ ΤΟ ΠΑΝΩ ΜΕΡΟΣ</t>
  </si>
  <si>
    <t>Α2 812</t>
  </si>
  <si>
    <t>120818000050022 
ΠΑΡΑΣΤΑΤΙΚΟ ΔΙΑΚΙΝΗΣΗΣ ΑΙΜΑΤΟΣ ΄Ή ΠΑΡΑΓΩΓΩΝ ΣΕ ΆΛΛΗ ΥΠΗΡΕΣΙΑ</t>
  </si>
  <si>
    <t>ΕΓΧΡΩΜΟ ΤΟ ΠΡΩΤΟ ΦΥΛΛΟ</t>
  </si>
  <si>
    <t>ΕΝΤΥΠΑ ΝΟΣΗΛΕΥΤΙΚΗΣ ΥΠΗΡΕΣΙΑΣ ( ΣΕΙΡΑ Ν )</t>
  </si>
  <si>
    <t>Ν1 521</t>
  </si>
  <si>
    <t>120818000020002
ΗΜΕΡΗΣΙΟ ΦΥΛΛΟ ΝΟΣΗΛΕΙΑΣ</t>
  </si>
  <si>
    <t>Ν3 556</t>
  </si>
  <si>
    <t>120818000020015 
ΗΜΕΡΗΣΙΑ ΣΥΓΚΕΝΤΡΩΤΙΚΗ ΚΑΤΑΣΤΑΣΗ ΑΚΑΘΑΡΤΟΥ ΙΜΑΤΙΣΜΟΥ ΧΕΙΡΟΥΡΓΕΙΟΥ</t>
  </si>
  <si>
    <t>ΕΝΤΥΠΑ ΕΚΤΟΣ ΒΙΒΛΙΟΥ ΥΠΟΥΡΓΕΙΟΥ</t>
  </si>
  <si>
    <t>ΚΑΡΤΑ</t>
  </si>
  <si>
    <t>120818000050033 ΔΕΛΤΙΟ ΕΘΕΛΟΝΤΗ ΑΙΜΟΔΟΤΗ</t>
  </si>
  <si>
    <t>τμχ</t>
  </si>
  <si>
    <t>ΕΝΤΥΠΟ</t>
  </si>
  <si>
    <t>120818000030017
ΒΕΒΑΙΩΣΗ ΤΟΠΟΘΕΤΗΣΗΣ ΥΛΙΚΩΝ</t>
  </si>
  <si>
    <t>*</t>
  </si>
  <si>
    <t>120818000050042 
ΔΕΛΤΙΟ ΑΙΜΟΔΟΤΗ</t>
  </si>
  <si>
    <t>ΚΑΡΤΕΛΑΚΙΑ</t>
  </si>
  <si>
    <t>120818000050034 
ΚΑΡΤΕΛΑΚΙΑ ΟΜΑΔΑ (Α+) ΚΙΤΡΙΝΑ</t>
  </si>
  <si>
    <t>120818000050035 
ΚΑΡΤΕΛΑΚΙΑ ΟΜΑΔΑ (Α-) ΚΙΤΡΙΝΑ</t>
  </si>
  <si>
    <t>120818000050036 
ΚΑΡΤΕΛΑΚΙΑ ΟΜΑΔΑ (Ο+) ΜΠΛΕ</t>
  </si>
  <si>
    <t>120818000050037 
ΚΑΡΤΕΛΑΚΙΑ ΟΜΑΔΑ (Ο-) ΜΠΛΕ</t>
  </si>
  <si>
    <t>120818000050039 
ΚΑΡΤΕΛΑΚΙΑ ΟΜΑΔΑ (Β-) ΡΟΖ</t>
  </si>
  <si>
    <t>120818000050040 
ΚΑΡΤΕΛΑΚΙΑ ΟΜΑΔΑ (ΑΒ+) ΜΠΕΖ</t>
  </si>
  <si>
    <t>120818000050041 
ΚΑΡΤΕΛΑΚΙΑ ΟΜΑΔΑ (ΑΒ-) ΜΠΕΖ</t>
  </si>
  <si>
    <t>120818000070041
ΦΥΛΛΟ ΝΟΣΗΛΕΙΑΣ ΜΕΘ</t>
  </si>
  <si>
    <t>120818000070042
ΠΡΩΤΟΚΟΛΛΟ ΝΟΣΗΛΕΥΤΙΚΗΣ ΦΡΟΝΤΙΔΑΣ ΜΕΘ</t>
  </si>
  <si>
    <t>120818000070043 
ΕΞΕΤΑΣΗ ΚΑΙ ΚΛΙΝΙΚΗ ΠΟΡΕΙΑ ΑΣΘΕΝΟΥΣ (ΜΕΘ)</t>
  </si>
  <si>
    <t>ΑΥΤΟΚΟΛΛΗΤΑ</t>
  </si>
  <si>
    <t>120818000050029  
ΣΥΜΒΑΤΟΤΗΤΑΣ ΟΜΑΔΩΝ ΑΙΜΑΤΟΣ (ΚΑ 34)</t>
  </si>
  <si>
    <t>120818000050043 
ΕΓΙΝΕ ΕΛΕΓΧΟΣ (ΚΑ 25-ΑΙΜ.)</t>
  </si>
  <si>
    <t>120818000050044 
ΣΥΜΠΥΚΝΩΜΕΝΑ ΕΡΥΘΡΑ ΜΕ ΠΡΟΣΘΕΤΙΚΟ ΔΙΑΛΥΜΑ 42 ΗΜΕΡΩΝ</t>
  </si>
  <si>
    <t>12τμχ/φύλλο</t>
  </si>
  <si>
    <t xml:space="preserve">120818000050046 
ΑΥΤΟΚΟΛΛΗΤΑ ΟΜΑΔΩΝ ΑΙΜΑΤΟΣ (Α+) </t>
  </si>
  <si>
    <t>Χ ΤΟ (Α+) ΜΕ ΜΠΛΕ ΧΡΩΜΑ</t>
  </si>
  <si>
    <t xml:space="preserve">120818000050047 
ΑΥΤΟΚΟΛΛΗΤΑ ΟΜΑΔΩΝ ΑΙΜΑΤΟΣ (Α-) </t>
  </si>
  <si>
    <t>Χ ΤΟ (Α-) ΜΕ ΜΠΛΕ ΧΡΩΜΑ</t>
  </si>
  <si>
    <t>120818000050048 
ΑΥΤΟΚΟΛΛΗΤΑ ΟΜΑΔΩΝ ΑΙΜΑΤΟΣ (Β+)</t>
  </si>
  <si>
    <t>Χ ΤΟ (Β+) ΜΕ ΠΡΑΣΙΝΟ ΧΡΩΜΑ</t>
  </si>
  <si>
    <t>120818000050050 
ΑΥΤΟΚΟΛΛΗΤΑ ΟΜΑΔΩΝ ΑΙΜΑΤΟΣ (Ο+)</t>
  </si>
  <si>
    <t>Χ ΤΟ (Ο+) ΜΕ ΚΟΚΚΙΝΟ ΧΡΩΜΑ</t>
  </si>
  <si>
    <t>120818000050052  
ΑΥΤΟΚΟΛΛΗΤΑ ΟΜΑΔΩΝ ΑΙΜΑΤΟΣ (ΑΒ+)</t>
  </si>
  <si>
    <t>Χ ΤΟ (ΑΒ+) ΜΕ ΚΙΤΡΙΝΟ ΧΡΩΜΑ</t>
  </si>
  <si>
    <t>120818000050053  
ΑΥΤΟΚΟΛΛΗΤΑ ΟΜΑΔΩΝ ΑΙΜΑΤΟΣ (ΑΒ-)</t>
  </si>
  <si>
    <t>Χ ΤΟ (ΑΒ-) ΜΕ ΚΙΤΡΙΝΟ ΧΡΩΜΑ</t>
  </si>
  <si>
    <t>ΦΑΚΕΛΟΙ</t>
  </si>
  <si>
    <t xml:space="preserve">ΣΕ ΣΚΛΗΡΟ ΧΑΡΤΙ       </t>
  </si>
  <si>
    <t>ΤΜΧ</t>
  </si>
  <si>
    <t>Η ΕΠΙΤΡΟΠΗ</t>
  </si>
  <si>
    <r>
      <t>120818000030012 
ΕΙΔΙΚΟ ΣΥΝΤΑΓΟΛΟΓΙΟ ΧΟΡΗΓΗΣΗΣ ΝΑΡΚΩΤΙΚΩΝ ΑΝΑΙΣΘΗΣΙΟΛΟΓΙΚΟΥ ΤΜΗΜΑΤΟΣ</t>
    </r>
    <r>
      <rPr>
        <sz val="9"/>
        <color indexed="10"/>
        <rFont val="Arial"/>
        <family val="2"/>
      </rPr>
      <t>(ΌΧΙ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ΑΡΙΘΜΗΣΗ)</t>
    </r>
  </si>
  <si>
    <t>120818000010051 - ΠΟΡΕΙΑ ΝΟΣΟΥ &amp; ΔΕΛΤΙΟ ΕΡΓΑΣΤΗΡΙΑΚΩΝ ΕΞΕΤΑΣΕΩΝ</t>
  </si>
  <si>
    <t>120818000010053- ΦΥΛΛΟ ΙΣΤΟΡΙΚΟΥ ΑΣΘΕΝΟΥΣ &amp; ΔΕΛΤΙΟ ΕΡΓΑΣΤΗΡΙΑΚΩΝ ΕΞΕΤΑΣΕΩΝ</t>
  </si>
  <si>
    <t>120818000010054 - Πρωτόκολλο Παράδοσης και Παραλαβής ναρκωτικών φαρμάκων</t>
  </si>
  <si>
    <t>120818000050011  - Παραπεμπτικο Ειδικού Απεικονιστικού Ελέγχου</t>
  </si>
  <si>
    <t>120818000010055 - Κάρτα Εργαστηριακών Εξετάσεων Νεφρολογικής σε σιέλ χρώμα</t>
  </si>
  <si>
    <t xml:space="preserve">120818000090003 - ΣΥΜΠΥΚΝΩΜΕΝΑ ΕΡΥΘΡΑ CPDA1 35 ΗΜΕΡΩΝ </t>
  </si>
  <si>
    <t>120818000090006 - ΦΑΚΕΛΟΙ ΑΣΘΕΝΩΝ (ΚΑ 216)</t>
  </si>
  <si>
    <t>120818000090004 - ΚΑΡΤΑ ΝΟΣΗΛΕΙΑΣ ΜΟΝΑΔΑΣ 
ΥΠΕΡΒΑΡΙΚΗΣ ΘΕΡΑΠΕΙΑΣ (ΚΑ 163)</t>
  </si>
  <si>
    <t>120818000090005 - ΦΥΛΛΟ ΝΟΣΗΛΕΙΑΣ ΜΟΝΑΔΑΣ ΥΠΕΡΒΑΡΙΚΗΣ ΘΕΡΑΠΕΙΑΣ (ΚΑ 36)</t>
  </si>
  <si>
    <t xml:space="preserve">ΠΙΝΑΚΑΣ ΤΕΧΝΟΟΙΚΟΝΟΜΙΚΗΣ ΜΕΛΕΤΗΣ ΓΙΑ ΤΟΝ ΔΙΑΓΩΝΙΣΜΟ "ΕΝΤΥΠΑ" 2015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</si>
</sst>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4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4"/>
      </left>
      <right style="double">
        <color indexed="24"/>
      </right>
      <top style="double">
        <color indexed="24"/>
      </top>
      <bottom style="double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</cellStyleXfs>
  <cellXfs count="184">
    <xf numFmtId="0" fontId="0" fillId="0" borderId="0" xfId="0" applyAlignment="1">
      <alignment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2" fontId="22" fillId="0" borderId="1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2" fontId="22" fillId="0" borderId="15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8" xfId="0" applyFont="1" applyBorder="1" applyAlignment="1">
      <alignment/>
    </xf>
    <xf numFmtId="2" fontId="22" fillId="0" borderId="19" xfId="0" applyNumberFormat="1" applyFont="1" applyBorder="1" applyAlignment="1">
      <alignment/>
    </xf>
    <xf numFmtId="0" fontId="22" fillId="0" borderId="11" xfId="0" applyFont="1" applyBorder="1" applyAlignment="1">
      <alignment/>
    </xf>
    <xf numFmtId="2" fontId="24" fillId="0" borderId="20" xfId="0" applyNumberFormat="1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2" borderId="21" xfId="0" applyFont="1" applyFill="1" applyBorder="1" applyAlignment="1">
      <alignment wrapText="1"/>
    </xf>
    <xf numFmtId="0" fontId="25" fillId="2" borderId="22" xfId="0" applyFont="1" applyFill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6" fillId="2" borderId="26" xfId="0" applyFont="1" applyFill="1" applyBorder="1" applyAlignment="1">
      <alignment wrapText="1"/>
    </xf>
    <xf numFmtId="0" fontId="25" fillId="0" borderId="32" xfId="0" applyFont="1" applyBorder="1" applyAlignment="1">
      <alignment wrapText="1"/>
    </xf>
    <xf numFmtId="2" fontId="25" fillId="0" borderId="15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2" fontId="25" fillId="0" borderId="19" xfId="0" applyNumberFormat="1" applyFont="1" applyBorder="1" applyAlignment="1">
      <alignment wrapText="1"/>
    </xf>
    <xf numFmtId="2" fontId="25" fillId="0" borderId="20" xfId="0" applyNumberFormat="1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2" borderId="36" xfId="0" applyFont="1" applyFill="1" applyBorder="1" applyAlignment="1">
      <alignment/>
    </xf>
    <xf numFmtId="0" fontId="25" fillId="2" borderId="36" xfId="0" applyFont="1" applyFill="1" applyBorder="1" applyAlignment="1">
      <alignment wrapText="1"/>
    </xf>
    <xf numFmtId="0" fontId="27" fillId="0" borderId="36" xfId="0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28" fillId="2" borderId="38" xfId="0" applyFont="1" applyFill="1" applyBorder="1" applyAlignment="1">
      <alignment/>
    </xf>
    <xf numFmtId="0" fontId="0" fillId="0" borderId="39" xfId="0" applyBorder="1" applyAlignment="1">
      <alignment/>
    </xf>
    <xf numFmtId="0" fontId="27" fillId="0" borderId="36" xfId="0" applyFont="1" applyFill="1" applyBorder="1" applyAlignment="1">
      <alignment horizontal="center" wrapText="1"/>
    </xf>
    <xf numFmtId="0" fontId="0" fillId="0" borderId="36" xfId="0" applyFont="1" applyBorder="1" applyAlignment="1">
      <alignment wrapText="1"/>
    </xf>
    <xf numFmtId="2" fontId="25" fillId="0" borderId="40" xfId="0" applyNumberFormat="1" applyFont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8" fillId="0" borderId="38" xfId="0" applyFont="1" applyBorder="1" applyAlignment="1">
      <alignment/>
    </xf>
    <xf numFmtId="0" fontId="25" fillId="2" borderId="36" xfId="0" applyFont="1" applyFill="1" applyBorder="1" applyAlignment="1">
      <alignment/>
    </xf>
    <xf numFmtId="0" fontId="25" fillId="0" borderId="36" xfId="0" applyFont="1" applyBorder="1" applyAlignment="1">
      <alignment wrapText="1"/>
    </xf>
    <xf numFmtId="0" fontId="0" fillId="0" borderId="41" xfId="0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5" fillId="2" borderId="42" xfId="0" applyFont="1" applyFill="1" applyBorder="1" applyAlignment="1">
      <alignment/>
    </xf>
    <xf numFmtId="0" fontId="25" fillId="2" borderId="42" xfId="0" applyFont="1" applyFill="1" applyBorder="1" applyAlignment="1">
      <alignment wrapText="1"/>
    </xf>
    <xf numFmtId="0" fontId="25" fillId="0" borderId="42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24" fillId="0" borderId="37" xfId="0" applyFont="1" applyBorder="1" applyAlignment="1">
      <alignment/>
    </xf>
    <xf numFmtId="0" fontId="0" fillId="0" borderId="26" xfId="0" applyBorder="1" applyAlignment="1">
      <alignment/>
    </xf>
    <xf numFmtId="0" fontId="28" fillId="0" borderId="26" xfId="0" applyFont="1" applyBorder="1" applyAlignment="1">
      <alignment/>
    </xf>
    <xf numFmtId="0" fontId="25" fillId="2" borderId="12" xfId="0" applyFont="1" applyFill="1" applyBorder="1" applyAlignment="1">
      <alignment/>
    </xf>
    <xf numFmtId="0" fontId="25" fillId="2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7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32" xfId="0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24" fillId="0" borderId="17" xfId="0" applyFont="1" applyBorder="1" applyAlignment="1">
      <alignment horizontal="left"/>
    </xf>
    <xf numFmtId="0" fontId="29" fillId="0" borderId="17" xfId="0" applyFont="1" applyBorder="1" applyAlignment="1">
      <alignment horizontal="right"/>
    </xf>
    <xf numFmtId="0" fontId="25" fillId="0" borderId="38" xfId="0" applyFont="1" applyBorder="1" applyAlignment="1">
      <alignment/>
    </xf>
    <xf numFmtId="0" fontId="25" fillId="0" borderId="10" xfId="0" applyFont="1" applyBorder="1" applyAlignment="1">
      <alignment/>
    </xf>
    <xf numFmtId="0" fontId="25" fillId="2" borderId="36" xfId="0" applyFont="1" applyFill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36" xfId="0" applyFont="1" applyBorder="1" applyAlignment="1">
      <alignment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10" xfId="0" applyFont="1" applyBorder="1" applyAlignment="1">
      <alignment/>
    </xf>
    <xf numFmtId="0" fontId="26" fillId="2" borderId="38" xfId="0" applyFont="1" applyFill="1" applyBorder="1" applyAlignment="1">
      <alignment/>
    </xf>
    <xf numFmtId="0" fontId="30" fillId="2" borderId="36" xfId="0" applyFont="1" applyFill="1" applyBorder="1" applyAlignment="1">
      <alignment/>
    </xf>
    <xf numFmtId="0" fontId="27" fillId="0" borderId="36" xfId="0" applyFont="1" applyBorder="1" applyAlignment="1">
      <alignment horizontal="center" wrapText="1"/>
    </xf>
    <xf numFmtId="0" fontId="30" fillId="2" borderId="36" xfId="0" applyFont="1" applyFill="1" applyBorder="1" applyAlignment="1">
      <alignment/>
    </xf>
    <xf numFmtId="0" fontId="21" fillId="0" borderId="36" xfId="0" applyFont="1" applyBorder="1" applyAlignment="1">
      <alignment/>
    </xf>
    <xf numFmtId="0" fontId="24" fillId="0" borderId="36" xfId="0" applyFont="1" applyBorder="1" applyAlignment="1">
      <alignment/>
    </xf>
    <xf numFmtId="0" fontId="0" fillId="0" borderId="37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28" fillId="2" borderId="48" xfId="0" applyFont="1" applyFill="1" applyBorder="1" applyAlignment="1">
      <alignment/>
    </xf>
    <xf numFmtId="0" fontId="0" fillId="0" borderId="49" xfId="0" applyBorder="1" applyAlignment="1">
      <alignment/>
    </xf>
    <xf numFmtId="0" fontId="25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2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8" fillId="0" borderId="0" xfId="0" applyFont="1" applyAlignment="1">
      <alignment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7" fillId="0" borderId="46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56" xfId="0" applyFont="1" applyBorder="1" applyAlignment="1">
      <alignment horizontal="left"/>
    </xf>
    <xf numFmtId="0" fontId="22" fillId="0" borderId="12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7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9" xfId="0" applyFont="1" applyBorder="1" applyAlignment="1">
      <alignment/>
    </xf>
    <xf numFmtId="0" fontId="22" fillId="0" borderId="40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4" fillId="0" borderId="46" xfId="0" applyFont="1" applyBorder="1" applyAlignment="1">
      <alignment/>
    </xf>
    <xf numFmtId="0" fontId="24" fillId="0" borderId="60" xfId="0" applyFont="1" applyBorder="1" applyAlignment="1">
      <alignment horizontal="left"/>
    </xf>
    <xf numFmtId="0" fontId="24" fillId="0" borderId="6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2" fillId="0" borderId="63" xfId="0" applyFont="1" applyBorder="1" applyAlignment="1">
      <alignment horizontal="center" wrapText="1"/>
    </xf>
    <xf numFmtId="0" fontId="22" fillId="0" borderId="64" xfId="0" applyFont="1" applyBorder="1" applyAlignment="1">
      <alignment horizontal="center" wrapText="1"/>
    </xf>
    <xf numFmtId="0" fontId="24" fillId="0" borderId="65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0" xfId="0" applyFont="1" applyBorder="1" applyAlignment="1" quotePrefix="1">
      <alignment horizontal="center"/>
    </xf>
    <xf numFmtId="0" fontId="22" fillId="0" borderId="19" xfId="0" applyFont="1" applyBorder="1" applyAlignment="1" quotePrefix="1">
      <alignment horizontal="center"/>
    </xf>
    <xf numFmtId="0" fontId="22" fillId="0" borderId="6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6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1" fillId="0" borderId="5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2" fillId="2" borderId="67" xfId="0" applyFont="1" applyFill="1" applyBorder="1" applyAlignment="1">
      <alignment horizontal="center"/>
    </xf>
    <xf numFmtId="0" fontId="22" fillId="2" borderId="68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42" xfId="0" applyFont="1" applyBorder="1" applyAlignment="1">
      <alignment horizontal="center" wrapText="1"/>
    </xf>
    <xf numFmtId="0" fontId="22" fillId="0" borderId="67" xfId="0" applyFont="1" applyBorder="1" applyAlignment="1">
      <alignment horizontal="center" wrapText="1"/>
    </xf>
    <xf numFmtId="0" fontId="22" fillId="0" borderId="68" xfId="0" applyFont="1" applyBorder="1" applyAlignment="1">
      <alignment horizontal="center" wrapText="1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47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22" fillId="0" borderId="46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49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57"/>
  <sheetViews>
    <sheetView tabSelected="1" view="pageBreakPreview" zoomScaleSheetLayoutView="100" workbookViewId="0" topLeftCell="A1">
      <pane ySplit="6" topLeftCell="BM13" activePane="bottomLeft" state="frozen"/>
      <selection pane="topLeft" activeCell="A1" sqref="A1"/>
      <selection pane="bottomLeft" activeCell="A4" sqref="A4:A6"/>
    </sheetView>
  </sheetViews>
  <sheetFormatPr defaultColWidth="9.140625" defaultRowHeight="12.75"/>
  <cols>
    <col min="1" max="1" width="10.00390625" style="115" customWidth="1"/>
    <col min="2" max="2" width="30.8515625" style="115" customWidth="1"/>
    <col min="3" max="3" width="7.00390625" style="0" customWidth="1"/>
    <col min="4" max="4" width="6.8515625" style="0" customWidth="1"/>
    <col min="5" max="5" width="8.7109375" style="0" customWidth="1"/>
    <col min="6" max="6" width="5.7109375" style="0" customWidth="1"/>
    <col min="7" max="7" width="6.7109375" style="0" customWidth="1"/>
    <col min="9" max="9" width="3.8515625" style="0" customWidth="1"/>
    <col min="10" max="10" width="3.57421875" style="0" customWidth="1"/>
    <col min="11" max="11" width="3.28125" style="0" customWidth="1"/>
    <col min="12" max="12" width="3.57421875" style="0" customWidth="1"/>
    <col min="13" max="13" width="7.28125" style="0" customWidth="1"/>
    <col min="14" max="14" width="9.00390625" style="0" customWidth="1"/>
    <col min="16" max="16" width="4.140625" style="0" customWidth="1"/>
    <col min="17" max="17" width="5.7109375" style="0" customWidth="1"/>
    <col min="18" max="18" width="7.7109375" style="0" customWidth="1"/>
    <col min="19" max="19" width="7.8515625" style="0" customWidth="1"/>
    <col min="20" max="20" width="6.7109375" style="0" customWidth="1"/>
    <col min="21" max="21" width="6.140625" style="0" customWidth="1"/>
    <col min="22" max="22" width="4.00390625" style="0" customWidth="1"/>
    <col min="23" max="23" width="6.140625" style="0" customWidth="1"/>
    <col min="24" max="24" width="8.00390625" style="0" customWidth="1"/>
    <col min="25" max="25" width="7.421875" style="0" customWidth="1"/>
    <col min="26" max="26" width="6.7109375" style="0" customWidth="1"/>
    <col min="27" max="27" width="6.57421875" style="0" customWidth="1"/>
    <col min="28" max="28" width="8.8515625" style="0" customWidth="1"/>
    <col min="29" max="29" width="6.7109375" style="126" customWidth="1"/>
    <col min="30" max="30" width="8.00390625" style="0" customWidth="1"/>
    <col min="31" max="31" width="9.57421875" style="122" customWidth="1"/>
    <col min="32" max="32" width="9.57421875" style="0" hidden="1" customWidth="1"/>
    <col min="33" max="33" width="10.00390625" style="3" hidden="1" customWidth="1"/>
    <col min="36" max="36" width="15.57421875" style="0" customWidth="1"/>
  </cols>
  <sheetData>
    <row r="3" spans="1:32" ht="21.75" customHeight="1" thickBot="1">
      <c r="A3" s="164" t="s">
        <v>119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165"/>
      <c r="AC3" s="165"/>
      <c r="AD3" s="165"/>
      <c r="AE3" s="1"/>
      <c r="AF3" s="2"/>
    </row>
    <row r="4" spans="1:33" ht="67.5" customHeight="1" thickBot="1">
      <c r="A4" s="166" t="s">
        <v>0</v>
      </c>
      <c r="B4" s="166" t="s">
        <v>1</v>
      </c>
      <c r="C4" s="169" t="s">
        <v>2</v>
      </c>
      <c r="D4" s="172" t="s">
        <v>3</v>
      </c>
      <c r="E4" s="172" t="s">
        <v>4</v>
      </c>
      <c r="F4" s="175" t="s">
        <v>5</v>
      </c>
      <c r="G4" s="176"/>
      <c r="H4" s="177"/>
      <c r="I4" s="175" t="s">
        <v>6</v>
      </c>
      <c r="J4" s="176"/>
      <c r="K4" s="176"/>
      <c r="L4" s="177"/>
      <c r="M4" s="178" t="s">
        <v>7</v>
      </c>
      <c r="N4" s="179"/>
      <c r="O4" s="178" t="s">
        <v>8</v>
      </c>
      <c r="P4" s="180"/>
      <c r="Q4" s="180"/>
      <c r="R4" s="180"/>
      <c r="S4" s="180"/>
      <c r="T4" s="179"/>
      <c r="U4" s="178" t="s">
        <v>9</v>
      </c>
      <c r="V4" s="180"/>
      <c r="W4" s="180"/>
      <c r="X4" s="180"/>
      <c r="Y4" s="180"/>
      <c r="Z4" s="179"/>
      <c r="AA4" s="181" t="s">
        <v>10</v>
      </c>
      <c r="AB4" s="182"/>
      <c r="AC4" s="182"/>
      <c r="AD4" s="183"/>
      <c r="AE4" s="4" t="s">
        <v>11</v>
      </c>
      <c r="AF4" s="5"/>
      <c r="AG4" s="6" t="s">
        <v>12</v>
      </c>
    </row>
    <row r="5" spans="1:36" ht="37.5" customHeight="1">
      <c r="A5" s="167"/>
      <c r="B5" s="167"/>
      <c r="C5" s="170"/>
      <c r="D5" s="173"/>
      <c r="E5" s="173"/>
      <c r="F5" s="158" t="s">
        <v>13</v>
      </c>
      <c r="G5" s="154" t="s">
        <v>14</v>
      </c>
      <c r="H5" s="156" t="s">
        <v>15</v>
      </c>
      <c r="I5" s="158" t="s">
        <v>16</v>
      </c>
      <c r="J5" s="154" t="s">
        <v>17</v>
      </c>
      <c r="K5" s="154" t="s">
        <v>18</v>
      </c>
      <c r="L5" s="160" t="s">
        <v>19</v>
      </c>
      <c r="M5" s="162" t="s">
        <v>20</v>
      </c>
      <c r="N5" s="142" t="s">
        <v>21</v>
      </c>
      <c r="O5" s="162" t="s">
        <v>22</v>
      </c>
      <c r="P5" s="137" t="s">
        <v>23</v>
      </c>
      <c r="Q5" s="137" t="s">
        <v>24</v>
      </c>
      <c r="R5" s="137" t="s">
        <v>25</v>
      </c>
      <c r="S5" s="137" t="s">
        <v>26</v>
      </c>
      <c r="T5" s="142" t="s">
        <v>27</v>
      </c>
      <c r="U5" s="162" t="s">
        <v>22</v>
      </c>
      <c r="V5" s="137" t="s">
        <v>23</v>
      </c>
      <c r="W5" s="137" t="s">
        <v>24</v>
      </c>
      <c r="X5" s="137" t="s">
        <v>25</v>
      </c>
      <c r="Y5" s="137" t="s">
        <v>26</v>
      </c>
      <c r="Z5" s="142" t="s">
        <v>27</v>
      </c>
      <c r="AA5" s="150" t="s">
        <v>28</v>
      </c>
      <c r="AB5" s="151"/>
      <c r="AC5" s="7" t="s">
        <v>29</v>
      </c>
      <c r="AD5" s="8" t="s">
        <v>30</v>
      </c>
      <c r="AE5" s="9"/>
      <c r="AF5" s="5"/>
      <c r="AG5" s="10"/>
      <c r="AI5" s="3"/>
      <c r="AJ5" s="3"/>
    </row>
    <row r="6" spans="1:33" ht="13.5" thickBot="1">
      <c r="A6" s="168"/>
      <c r="B6" s="168"/>
      <c r="C6" s="171"/>
      <c r="D6" s="174"/>
      <c r="E6" s="174"/>
      <c r="F6" s="159"/>
      <c r="G6" s="155"/>
      <c r="H6" s="157"/>
      <c r="I6" s="159"/>
      <c r="J6" s="155"/>
      <c r="K6" s="155"/>
      <c r="L6" s="161"/>
      <c r="M6" s="163"/>
      <c r="N6" s="143"/>
      <c r="O6" s="163"/>
      <c r="P6" s="138"/>
      <c r="Q6" s="138"/>
      <c r="R6" s="138"/>
      <c r="S6" s="138"/>
      <c r="T6" s="143"/>
      <c r="U6" s="163"/>
      <c r="V6" s="138"/>
      <c r="W6" s="138"/>
      <c r="X6" s="138"/>
      <c r="Y6" s="138"/>
      <c r="Z6" s="143"/>
      <c r="AA6" s="11" t="s">
        <v>31</v>
      </c>
      <c r="AB6" s="12" t="s">
        <v>32</v>
      </c>
      <c r="AC6" s="13" t="s">
        <v>33</v>
      </c>
      <c r="AD6" s="14" t="s">
        <v>33</v>
      </c>
      <c r="AE6" s="15"/>
      <c r="AF6" s="16"/>
      <c r="AG6" s="10"/>
    </row>
    <row r="7" spans="1:33" ht="25.5" customHeight="1" thickBot="1">
      <c r="A7" s="130" t="s">
        <v>34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52"/>
      <c r="AB7" s="131"/>
      <c r="AC7" s="131"/>
      <c r="AD7" s="132"/>
      <c r="AE7" s="17"/>
      <c r="AF7" s="18"/>
      <c r="AG7" s="10"/>
    </row>
    <row r="8" spans="1:33" ht="30" customHeight="1" thickBot="1">
      <c r="A8" s="19" t="s">
        <v>35</v>
      </c>
      <c r="B8" s="20" t="s">
        <v>36</v>
      </c>
      <c r="C8" s="21"/>
      <c r="D8" s="22">
        <v>50</v>
      </c>
      <c r="E8" s="22" t="s">
        <v>37</v>
      </c>
      <c r="F8" s="23" t="s">
        <v>37</v>
      </c>
      <c r="G8" s="24"/>
      <c r="H8" s="25"/>
      <c r="I8" s="26"/>
      <c r="J8" s="27" t="s">
        <v>37</v>
      </c>
      <c r="K8" s="27"/>
      <c r="L8" s="28"/>
      <c r="M8" s="26" t="s">
        <v>37</v>
      </c>
      <c r="N8" s="28"/>
      <c r="O8" s="26" t="s">
        <v>37</v>
      </c>
      <c r="P8" s="27"/>
      <c r="Q8" s="27"/>
      <c r="R8" s="27"/>
      <c r="S8" s="27"/>
      <c r="T8" s="28" t="s">
        <v>37</v>
      </c>
      <c r="U8" s="26"/>
      <c r="V8" s="27"/>
      <c r="W8" s="27"/>
      <c r="X8" s="27"/>
      <c r="Y8" s="27"/>
      <c r="Z8" s="28"/>
      <c r="AA8" s="29">
        <v>1000</v>
      </c>
      <c r="AB8" s="23"/>
      <c r="AC8" s="30">
        <v>1.3</v>
      </c>
      <c r="AD8" s="31">
        <f>AA8*AC8</f>
        <v>1300</v>
      </c>
      <c r="AE8" s="32">
        <f>AD8*1.24</f>
        <v>1612</v>
      </c>
      <c r="AF8" s="33"/>
      <c r="AG8" s="10">
        <f>AE8/1.24/AC8</f>
        <v>1000</v>
      </c>
    </row>
    <row r="9" spans="1:33" ht="31.5" customHeight="1" thickBot="1">
      <c r="A9" s="19" t="s">
        <v>38</v>
      </c>
      <c r="B9" s="20" t="s">
        <v>39</v>
      </c>
      <c r="C9" s="21"/>
      <c r="D9" s="22">
        <v>50</v>
      </c>
      <c r="E9" s="22" t="s">
        <v>37</v>
      </c>
      <c r="F9" s="23" t="s">
        <v>37</v>
      </c>
      <c r="G9" s="24"/>
      <c r="H9" s="25"/>
      <c r="I9" s="26"/>
      <c r="J9" s="27" t="s">
        <v>37</v>
      </c>
      <c r="K9" s="27"/>
      <c r="L9" s="28"/>
      <c r="M9" s="26" t="s">
        <v>37</v>
      </c>
      <c r="N9" s="28"/>
      <c r="O9" s="26" t="s">
        <v>37</v>
      </c>
      <c r="P9" s="27" t="s">
        <v>40</v>
      </c>
      <c r="Q9" s="27"/>
      <c r="R9" s="27"/>
      <c r="S9" s="27"/>
      <c r="T9" s="28" t="s">
        <v>37</v>
      </c>
      <c r="U9" s="26"/>
      <c r="V9" s="27"/>
      <c r="W9" s="27"/>
      <c r="X9" s="27"/>
      <c r="Y9" s="27"/>
      <c r="Z9" s="28"/>
      <c r="AA9" s="29">
        <v>1000</v>
      </c>
      <c r="AB9" s="34"/>
      <c r="AC9" s="35">
        <v>2.7</v>
      </c>
      <c r="AD9" s="36">
        <f>AA9*AC9</f>
        <v>2700</v>
      </c>
      <c r="AE9" s="37">
        <f>AD9*1.24</f>
        <v>3348</v>
      </c>
      <c r="AF9" s="33"/>
      <c r="AG9" s="10">
        <f>AE9/1.24/AC9</f>
        <v>999.9999999999999</v>
      </c>
    </row>
    <row r="10" spans="1:33" ht="25.5" customHeight="1" thickBot="1">
      <c r="A10" s="130" t="s">
        <v>41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/>
      <c r="AC10" s="131"/>
      <c r="AD10" s="132"/>
      <c r="AE10" s="38"/>
      <c r="AF10" s="39"/>
      <c r="AG10" s="10"/>
    </row>
    <row r="11" spans="1:33" ht="37.5" customHeight="1" thickBot="1">
      <c r="A11" s="40" t="s">
        <v>42</v>
      </c>
      <c r="B11" s="41" t="s">
        <v>110</v>
      </c>
      <c r="C11" s="42"/>
      <c r="D11" s="43">
        <v>50</v>
      </c>
      <c r="E11" s="43"/>
      <c r="F11" s="44" t="s">
        <v>40</v>
      </c>
      <c r="G11" s="45"/>
      <c r="H11" s="46" t="s">
        <v>40</v>
      </c>
      <c r="I11" s="44" t="s">
        <v>40</v>
      </c>
      <c r="J11" s="45"/>
      <c r="K11" s="45"/>
      <c r="L11" s="46"/>
      <c r="M11" s="44" t="s">
        <v>40</v>
      </c>
      <c r="N11" s="46"/>
      <c r="O11" s="44" t="s">
        <v>40</v>
      </c>
      <c r="P11" s="45"/>
      <c r="Q11" s="45"/>
      <c r="R11" s="45"/>
      <c r="S11" s="45"/>
      <c r="T11" s="46"/>
      <c r="U11" s="44"/>
      <c r="V11" s="45"/>
      <c r="W11" s="45"/>
      <c r="X11" s="45"/>
      <c r="Y11" s="45"/>
      <c r="Z11" s="46"/>
      <c r="AA11" s="43">
        <v>40</v>
      </c>
      <c r="AB11" s="44"/>
      <c r="AC11" s="47">
        <v>2.75</v>
      </c>
      <c r="AD11" s="48">
        <f>AA11*AC11</f>
        <v>110</v>
      </c>
      <c r="AE11" s="32">
        <f>AD11*1.24</f>
        <v>136.4</v>
      </c>
      <c r="AF11" s="33"/>
      <c r="AG11" s="10">
        <f>AE11/1.24/AC11</f>
        <v>40</v>
      </c>
    </row>
    <row r="12" spans="1:33" ht="37.5" customHeight="1" thickBot="1">
      <c r="A12" s="40" t="s">
        <v>43</v>
      </c>
      <c r="B12" s="41" t="s">
        <v>111</v>
      </c>
      <c r="C12" s="49"/>
      <c r="D12" s="43">
        <v>50</v>
      </c>
      <c r="E12" s="43"/>
      <c r="F12" s="44" t="s">
        <v>40</v>
      </c>
      <c r="G12" s="45"/>
      <c r="H12" s="46" t="s">
        <v>40</v>
      </c>
      <c r="I12" s="44" t="s">
        <v>40</v>
      </c>
      <c r="J12" s="44"/>
      <c r="K12" s="45"/>
      <c r="L12" s="46"/>
      <c r="M12" s="44" t="s">
        <v>40</v>
      </c>
      <c r="N12" s="46"/>
      <c r="O12" s="44" t="s">
        <v>40</v>
      </c>
      <c r="P12" s="45"/>
      <c r="Q12" s="45"/>
      <c r="R12" s="45"/>
      <c r="S12" s="45"/>
      <c r="T12" s="46"/>
      <c r="U12" s="44"/>
      <c r="V12" s="45"/>
      <c r="W12" s="45"/>
      <c r="X12" s="45"/>
      <c r="Y12" s="45"/>
      <c r="Z12" s="46"/>
      <c r="AA12" s="50">
        <v>30</v>
      </c>
      <c r="AB12" s="44"/>
      <c r="AC12" s="47">
        <v>3.75</v>
      </c>
      <c r="AD12" s="48">
        <f>AA12*AC12</f>
        <v>112.5</v>
      </c>
      <c r="AE12" s="51">
        <f>AD12*1.24</f>
        <v>139.5</v>
      </c>
      <c r="AF12" s="33"/>
      <c r="AG12" s="10">
        <f>AE12/1.24/AC12</f>
        <v>30</v>
      </c>
    </row>
    <row r="13" spans="1:33" ht="24.75" thickBot="1">
      <c r="A13" s="40" t="s">
        <v>44</v>
      </c>
      <c r="B13" s="41" t="s">
        <v>45</v>
      </c>
      <c r="C13" s="52"/>
      <c r="D13" s="43">
        <v>50</v>
      </c>
      <c r="E13" s="43"/>
      <c r="F13" s="44" t="s">
        <v>40</v>
      </c>
      <c r="G13" s="45"/>
      <c r="H13" s="46"/>
      <c r="I13" s="44"/>
      <c r="J13" s="45" t="s">
        <v>40</v>
      </c>
      <c r="K13" s="45"/>
      <c r="L13" s="46"/>
      <c r="M13" s="44" t="s">
        <v>40</v>
      </c>
      <c r="N13" s="46"/>
      <c r="O13" s="44" t="s">
        <v>40</v>
      </c>
      <c r="P13" s="45"/>
      <c r="Q13" s="45"/>
      <c r="R13" s="45"/>
      <c r="S13" s="45"/>
      <c r="T13" s="46"/>
      <c r="U13" s="144"/>
      <c r="V13" s="134"/>
      <c r="W13" s="134"/>
      <c r="X13" s="134"/>
      <c r="Y13" s="134"/>
      <c r="Z13" s="135"/>
      <c r="AA13" s="43">
        <v>150</v>
      </c>
      <c r="AB13" s="44"/>
      <c r="AC13" s="53">
        <v>3.6</v>
      </c>
      <c r="AD13" s="48">
        <f>AA13*AC13</f>
        <v>540</v>
      </c>
      <c r="AE13" s="37">
        <f>AD13*1.24</f>
        <v>669.6</v>
      </c>
      <c r="AF13" s="33"/>
      <c r="AG13" s="10">
        <f>AE13/1.24/AC13</f>
        <v>150</v>
      </c>
    </row>
    <row r="14" spans="1:33" ht="25.5" customHeight="1" thickBot="1">
      <c r="A14" s="130" t="s">
        <v>46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45"/>
      <c r="AB14" s="131"/>
      <c r="AC14" s="131"/>
      <c r="AD14" s="132"/>
      <c r="AE14" s="38"/>
      <c r="AF14" s="39"/>
      <c r="AG14" s="10"/>
    </row>
    <row r="15" spans="1:33" ht="36.75" thickBot="1">
      <c r="A15" s="54" t="s">
        <v>47</v>
      </c>
      <c r="B15" s="41" t="s">
        <v>48</v>
      </c>
      <c r="C15" s="55"/>
      <c r="D15" s="43">
        <v>50</v>
      </c>
      <c r="E15" s="43" t="s">
        <v>40</v>
      </c>
      <c r="F15" s="44"/>
      <c r="G15" s="45" t="s">
        <v>37</v>
      </c>
      <c r="H15" s="46"/>
      <c r="I15" s="44"/>
      <c r="J15" s="45"/>
      <c r="K15" s="45" t="s">
        <v>40</v>
      </c>
      <c r="L15" s="46"/>
      <c r="M15" s="44" t="s">
        <v>40</v>
      </c>
      <c r="N15" s="56"/>
      <c r="O15" s="57"/>
      <c r="P15" s="57"/>
      <c r="Q15" s="146" t="s">
        <v>49</v>
      </c>
      <c r="R15" s="147"/>
      <c r="S15" s="147"/>
      <c r="T15" s="148"/>
      <c r="U15" s="44" t="s">
        <v>40</v>
      </c>
      <c r="V15" s="45" t="s">
        <v>40</v>
      </c>
      <c r="W15" s="45"/>
      <c r="X15" s="45"/>
      <c r="Y15" s="45"/>
      <c r="Z15" s="46"/>
      <c r="AA15" s="43">
        <v>200</v>
      </c>
      <c r="AB15" s="45"/>
      <c r="AC15" s="53">
        <v>2.4</v>
      </c>
      <c r="AD15" s="48">
        <f>AA15*AC15</f>
        <v>480</v>
      </c>
      <c r="AE15" s="32">
        <f>AD15*1.24</f>
        <v>595.2</v>
      </c>
      <c r="AF15" s="33"/>
      <c r="AG15" s="10">
        <f>AE15/1.24/AC15</f>
        <v>200.00000000000003</v>
      </c>
    </row>
    <row r="16" spans="1:33" ht="48.75" thickBot="1">
      <c r="A16" s="58" t="s">
        <v>50</v>
      </c>
      <c r="B16" s="59" t="s">
        <v>109</v>
      </c>
      <c r="C16" s="60"/>
      <c r="D16" s="61">
        <v>50</v>
      </c>
      <c r="E16" s="62"/>
      <c r="F16" s="44"/>
      <c r="G16" s="45" t="s">
        <v>40</v>
      </c>
      <c r="H16" s="46"/>
      <c r="I16" s="44"/>
      <c r="J16" s="45" t="s">
        <v>40</v>
      </c>
      <c r="K16" s="45"/>
      <c r="L16" s="46"/>
      <c r="M16" s="44" t="s">
        <v>40</v>
      </c>
      <c r="N16" s="46"/>
      <c r="O16" s="63"/>
      <c r="P16" s="64"/>
      <c r="Q16" s="65"/>
      <c r="R16" s="65"/>
      <c r="S16" s="65"/>
      <c r="T16" s="46"/>
      <c r="U16" s="66" t="s">
        <v>37</v>
      </c>
      <c r="V16" s="45" t="s">
        <v>37</v>
      </c>
      <c r="W16" s="45"/>
      <c r="X16" s="45"/>
      <c r="Y16" s="45"/>
      <c r="Z16" s="46" t="s">
        <v>40</v>
      </c>
      <c r="AA16" s="61">
        <v>30</v>
      </c>
      <c r="AB16" s="67"/>
      <c r="AC16" s="68">
        <v>3</v>
      </c>
      <c r="AD16" s="48">
        <f>AA16*AC16</f>
        <v>90</v>
      </c>
      <c r="AE16" s="51">
        <f>AD16*1.24</f>
        <v>111.6</v>
      </c>
      <c r="AF16" s="33"/>
      <c r="AG16" s="10">
        <f>AE16/1.24/AC16</f>
        <v>30</v>
      </c>
    </row>
    <row r="17" spans="1:33" ht="36.75" thickBot="1">
      <c r="A17" s="69" t="s">
        <v>51</v>
      </c>
      <c r="B17" s="70" t="s">
        <v>112</v>
      </c>
      <c r="C17" s="71"/>
      <c r="D17" s="72">
        <v>50</v>
      </c>
      <c r="E17" s="73" t="s">
        <v>37</v>
      </c>
      <c r="F17" s="74" t="s">
        <v>37</v>
      </c>
      <c r="G17" s="45"/>
      <c r="H17" s="46"/>
      <c r="I17" s="44"/>
      <c r="J17" s="45" t="s">
        <v>40</v>
      </c>
      <c r="K17" s="45"/>
      <c r="L17" s="46"/>
      <c r="M17" s="44" t="s">
        <v>40</v>
      </c>
      <c r="N17" s="46"/>
      <c r="O17" s="44"/>
      <c r="P17" s="75"/>
      <c r="Q17" s="75"/>
      <c r="R17" s="75"/>
      <c r="S17" s="75"/>
      <c r="T17" s="76"/>
      <c r="U17" s="44" t="s">
        <v>40</v>
      </c>
      <c r="V17" s="45" t="s">
        <v>40</v>
      </c>
      <c r="W17" s="45"/>
      <c r="X17" s="45"/>
      <c r="Y17" s="45"/>
      <c r="Z17" s="46" t="s">
        <v>40</v>
      </c>
      <c r="AA17" s="77">
        <v>20</v>
      </c>
      <c r="AB17" s="78"/>
      <c r="AC17" s="79">
        <v>4.7</v>
      </c>
      <c r="AD17" s="48">
        <f>AA17*AC17</f>
        <v>94</v>
      </c>
      <c r="AE17" s="37">
        <f>AD17*1.24</f>
        <v>116.56</v>
      </c>
      <c r="AF17" s="33"/>
      <c r="AG17" s="10">
        <f>AE17/1.24/AC17</f>
        <v>20</v>
      </c>
    </row>
    <row r="18" spans="1:33" ht="25.5" customHeight="1" thickBot="1">
      <c r="A18" s="149" t="s">
        <v>52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38"/>
      <c r="AF18" s="39"/>
      <c r="AG18" s="10"/>
    </row>
    <row r="19" spans="1:33" ht="36.75" thickBot="1">
      <c r="A19" s="54" t="s">
        <v>53</v>
      </c>
      <c r="B19" s="41" t="s">
        <v>54</v>
      </c>
      <c r="C19" s="52"/>
      <c r="D19" s="43">
        <v>50</v>
      </c>
      <c r="E19" s="43"/>
      <c r="F19" s="80" t="s">
        <v>40</v>
      </c>
      <c r="G19" s="81"/>
      <c r="H19" s="82"/>
      <c r="I19" s="80"/>
      <c r="J19" s="81" t="s">
        <v>40</v>
      </c>
      <c r="K19" s="81"/>
      <c r="L19" s="82"/>
      <c r="M19" s="80" t="s">
        <v>40</v>
      </c>
      <c r="N19" s="82"/>
      <c r="O19" s="139" t="s">
        <v>55</v>
      </c>
      <c r="P19" s="140"/>
      <c r="Q19" s="140"/>
      <c r="R19" s="140"/>
      <c r="S19" s="140"/>
      <c r="T19" s="141"/>
      <c r="U19" s="80" t="s">
        <v>37</v>
      </c>
      <c r="V19" s="81" t="s">
        <v>37</v>
      </c>
      <c r="W19" s="81"/>
      <c r="X19" s="81"/>
      <c r="Y19" s="81"/>
      <c r="Z19" s="82" t="s">
        <v>37</v>
      </c>
      <c r="AA19" s="43">
        <v>1000</v>
      </c>
      <c r="AB19" s="67"/>
      <c r="AC19" s="68">
        <v>3</v>
      </c>
      <c r="AD19" s="83">
        <f>AA19*AC19</f>
        <v>3000</v>
      </c>
      <c r="AE19" s="32">
        <f>AD19*1.24</f>
        <v>3720</v>
      </c>
      <c r="AF19" s="33"/>
      <c r="AG19" s="10">
        <f>AE19/1.24/AC19</f>
        <v>1000</v>
      </c>
    </row>
    <row r="20" spans="1:33" ht="25.5" customHeight="1" thickBot="1">
      <c r="A20" s="84" t="s">
        <v>56</v>
      </c>
      <c r="B20" s="85" t="s">
        <v>113</v>
      </c>
      <c r="C20" s="86"/>
      <c r="D20" s="87">
        <v>50</v>
      </c>
      <c r="E20" s="87"/>
      <c r="F20" s="74" t="s">
        <v>37</v>
      </c>
      <c r="G20" s="45"/>
      <c r="H20" s="46"/>
      <c r="I20" s="44"/>
      <c r="J20" s="88" t="s">
        <v>37</v>
      </c>
      <c r="K20" s="45"/>
      <c r="L20" s="46"/>
      <c r="M20" s="44" t="s">
        <v>40</v>
      </c>
      <c r="N20" s="46"/>
      <c r="O20" s="44" t="s">
        <v>40</v>
      </c>
      <c r="P20" s="45"/>
      <c r="Q20" s="45"/>
      <c r="R20" s="45"/>
      <c r="S20" s="45"/>
      <c r="T20" s="46" t="s">
        <v>37</v>
      </c>
      <c r="U20" s="44"/>
      <c r="V20" s="45"/>
      <c r="W20" s="45"/>
      <c r="X20" s="45"/>
      <c r="Y20" s="45"/>
      <c r="Z20" s="46"/>
      <c r="AA20" s="89">
        <v>100</v>
      </c>
      <c r="AB20" s="90"/>
      <c r="AC20" s="91">
        <v>1.5</v>
      </c>
      <c r="AD20" s="48">
        <f>AA20*AC20</f>
        <v>150</v>
      </c>
      <c r="AE20" s="37">
        <f>AD20*1.24</f>
        <v>186</v>
      </c>
      <c r="AF20" s="33"/>
      <c r="AG20" s="10">
        <f>AE20/1.24/AC20</f>
        <v>100</v>
      </c>
    </row>
    <row r="21" spans="1:33" ht="25.5" customHeight="1" thickBot="1">
      <c r="A21" s="130" t="s">
        <v>57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/>
      <c r="AB21" s="131"/>
      <c r="AC21" s="131"/>
      <c r="AD21" s="132"/>
      <c r="AE21" s="38"/>
      <c r="AF21" s="39"/>
      <c r="AG21" s="10"/>
    </row>
    <row r="22" spans="1:33" ht="64.5" customHeight="1" thickBot="1">
      <c r="A22" s="54" t="s">
        <v>58</v>
      </c>
      <c r="B22" s="41" t="s">
        <v>59</v>
      </c>
      <c r="C22" s="55"/>
      <c r="D22" s="43">
        <v>50</v>
      </c>
      <c r="E22" s="43"/>
      <c r="F22" s="80" t="s">
        <v>40</v>
      </c>
      <c r="G22" s="81"/>
      <c r="H22" s="82" t="s">
        <v>40</v>
      </c>
      <c r="I22" s="80"/>
      <c r="J22" s="92" t="s">
        <v>37</v>
      </c>
      <c r="K22" s="81"/>
      <c r="L22" s="82"/>
      <c r="M22" s="80" t="s">
        <v>40</v>
      </c>
      <c r="N22" s="82"/>
      <c r="O22" s="133" t="s">
        <v>60</v>
      </c>
      <c r="P22" s="134"/>
      <c r="Q22" s="134"/>
      <c r="R22" s="134"/>
      <c r="S22" s="134"/>
      <c r="T22" s="135"/>
      <c r="U22" s="80"/>
      <c r="V22" s="81"/>
      <c r="W22" s="81"/>
      <c r="X22" s="81"/>
      <c r="Y22" s="81"/>
      <c r="Z22" s="82"/>
      <c r="AA22" s="43">
        <v>200</v>
      </c>
      <c r="AB22" s="45"/>
      <c r="AC22" s="53">
        <v>1.65</v>
      </c>
      <c r="AD22" s="48">
        <f>AA22*AC22</f>
        <v>330</v>
      </c>
      <c r="AE22" s="32">
        <f>AD22*1.24</f>
        <v>409.2</v>
      </c>
      <c r="AF22" s="33"/>
      <c r="AG22" s="10">
        <f>AE22/1.24/AC22</f>
        <v>200</v>
      </c>
    </row>
    <row r="23" spans="1:33" ht="36.75" thickBot="1">
      <c r="A23" s="54" t="s">
        <v>61</v>
      </c>
      <c r="B23" s="41" t="s">
        <v>62</v>
      </c>
      <c r="C23" s="52"/>
      <c r="D23" s="43">
        <v>50</v>
      </c>
      <c r="E23" s="43" t="s">
        <v>40</v>
      </c>
      <c r="F23" s="80" t="s">
        <v>40</v>
      </c>
      <c r="G23" s="81"/>
      <c r="H23" s="82"/>
      <c r="I23" s="80"/>
      <c r="J23" s="81" t="s">
        <v>40</v>
      </c>
      <c r="K23" s="81"/>
      <c r="L23" s="82"/>
      <c r="M23" s="80" t="s">
        <v>40</v>
      </c>
      <c r="N23" s="82"/>
      <c r="O23" s="80" t="s">
        <v>40</v>
      </c>
      <c r="P23" s="81" t="s">
        <v>37</v>
      </c>
      <c r="Q23" s="81"/>
      <c r="R23" s="81"/>
      <c r="S23" s="81"/>
      <c r="T23" s="93" t="s">
        <v>37</v>
      </c>
      <c r="U23" s="133" t="s">
        <v>63</v>
      </c>
      <c r="V23" s="134"/>
      <c r="W23" s="134"/>
      <c r="X23" s="134"/>
      <c r="Y23" s="134"/>
      <c r="Z23" s="135"/>
      <c r="AA23" s="43">
        <v>5</v>
      </c>
      <c r="AB23" s="45"/>
      <c r="AC23" s="53">
        <v>6</v>
      </c>
      <c r="AD23" s="48">
        <f>AA23*AC23</f>
        <v>30</v>
      </c>
      <c r="AE23" s="37">
        <f>AD23*1.24</f>
        <v>37.2</v>
      </c>
      <c r="AF23" s="33"/>
      <c r="AG23" s="10">
        <f>AE23/1.24/AC23</f>
        <v>5.000000000000001</v>
      </c>
    </row>
    <row r="24" spans="1:33" ht="25.5" customHeight="1" thickBot="1">
      <c r="A24" s="130" t="s">
        <v>64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1"/>
      <c r="AB24" s="131"/>
      <c r="AC24" s="131"/>
      <c r="AD24" s="132"/>
      <c r="AE24" s="38"/>
      <c r="AF24" s="39"/>
      <c r="AG24" s="10"/>
    </row>
    <row r="25" spans="1:33" ht="24.75" thickBot="1">
      <c r="A25" s="40" t="s">
        <v>65</v>
      </c>
      <c r="B25" s="94" t="s">
        <v>66</v>
      </c>
      <c r="C25" s="95"/>
      <c r="D25" s="96">
        <v>50</v>
      </c>
      <c r="E25" s="96"/>
      <c r="F25" s="44" t="s">
        <v>37</v>
      </c>
      <c r="G25" s="45"/>
      <c r="H25" s="46" t="s">
        <v>40</v>
      </c>
      <c r="I25" s="74" t="s">
        <v>37</v>
      </c>
      <c r="J25" s="45"/>
      <c r="K25" s="45"/>
      <c r="L25" s="46"/>
      <c r="M25" s="44" t="s">
        <v>40</v>
      </c>
      <c r="N25" s="46"/>
      <c r="O25" s="74" t="s">
        <v>37</v>
      </c>
      <c r="P25" s="45"/>
      <c r="Q25" s="45"/>
      <c r="R25" s="45"/>
      <c r="S25" s="45"/>
      <c r="T25" s="46"/>
      <c r="U25" s="44"/>
      <c r="V25" s="45"/>
      <c r="W25" s="45"/>
      <c r="X25" s="45"/>
      <c r="Y25" s="45"/>
      <c r="Z25" s="46"/>
      <c r="AA25" s="96">
        <v>30</v>
      </c>
      <c r="AB25" s="81"/>
      <c r="AC25" s="97">
        <v>4.2</v>
      </c>
      <c r="AD25" s="98">
        <f>AA25*AC25</f>
        <v>126</v>
      </c>
      <c r="AE25" s="32">
        <f>AD25*1.24</f>
        <v>156.24</v>
      </c>
      <c r="AF25" s="33"/>
      <c r="AG25" s="10">
        <f>AE25/1.24/AC25</f>
        <v>30.000000000000004</v>
      </c>
    </row>
    <row r="26" spans="1:33" ht="48.75" thickBot="1">
      <c r="A26" s="40" t="s">
        <v>67</v>
      </c>
      <c r="B26" s="94" t="s">
        <v>68</v>
      </c>
      <c r="C26" s="95"/>
      <c r="D26" s="96">
        <v>50</v>
      </c>
      <c r="E26" s="96"/>
      <c r="F26" s="44" t="s">
        <v>40</v>
      </c>
      <c r="G26" s="45"/>
      <c r="H26" s="46"/>
      <c r="I26" s="44"/>
      <c r="J26" s="88" t="s">
        <v>37</v>
      </c>
      <c r="K26" s="45"/>
      <c r="L26" s="46"/>
      <c r="M26" s="44" t="s">
        <v>40</v>
      </c>
      <c r="N26" s="46"/>
      <c r="O26" s="74" t="s">
        <v>37</v>
      </c>
      <c r="P26" s="45"/>
      <c r="Q26" s="45"/>
      <c r="R26" s="45"/>
      <c r="S26" s="45"/>
      <c r="T26" s="99" t="s">
        <v>40</v>
      </c>
      <c r="U26" s="44"/>
      <c r="V26" s="45"/>
      <c r="W26" s="45"/>
      <c r="X26" s="45"/>
      <c r="Y26" s="45"/>
      <c r="Z26" s="46"/>
      <c r="AA26" s="96">
        <v>10</v>
      </c>
      <c r="AB26" s="81"/>
      <c r="AC26" s="100">
        <v>4.5</v>
      </c>
      <c r="AD26" s="98">
        <f>AA26*AC26</f>
        <v>45</v>
      </c>
      <c r="AE26" s="37">
        <f>AD26*1.24</f>
        <v>55.8</v>
      </c>
      <c r="AF26" s="33"/>
      <c r="AG26" s="10">
        <f>AE26/1.24/AC26</f>
        <v>10</v>
      </c>
    </row>
    <row r="27" spans="1:33" ht="25.5" customHeight="1" thickBot="1">
      <c r="A27" s="136" t="s">
        <v>69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1"/>
      <c r="AB27" s="131"/>
      <c r="AC27" s="131"/>
      <c r="AD27" s="132"/>
      <c r="AE27" s="38"/>
      <c r="AF27" s="39"/>
      <c r="AG27" s="10"/>
    </row>
    <row r="28" spans="1:33" ht="24.75" thickBot="1">
      <c r="A28" s="101" t="s">
        <v>70</v>
      </c>
      <c r="B28" s="94" t="s">
        <v>71</v>
      </c>
      <c r="C28" s="102"/>
      <c r="D28" s="43" t="s">
        <v>72</v>
      </c>
      <c r="E28" s="43"/>
      <c r="F28" s="44"/>
      <c r="G28" s="45"/>
      <c r="H28" s="46"/>
      <c r="I28" s="44"/>
      <c r="J28" s="45"/>
      <c r="K28" s="45"/>
      <c r="L28" s="46"/>
      <c r="M28" s="44"/>
      <c r="N28" s="46"/>
      <c r="O28" s="44"/>
      <c r="P28" s="45"/>
      <c r="Q28" s="45"/>
      <c r="R28" s="45"/>
      <c r="S28" s="45"/>
      <c r="T28" s="46"/>
      <c r="U28" s="44"/>
      <c r="V28" s="45"/>
      <c r="W28" s="45"/>
      <c r="X28" s="45"/>
      <c r="Y28" s="45"/>
      <c r="Z28" s="46"/>
      <c r="AA28" s="43"/>
      <c r="AB28" s="45">
        <v>300</v>
      </c>
      <c r="AC28" s="47">
        <v>0.15</v>
      </c>
      <c r="AD28" s="48">
        <f>AB28*AC28</f>
        <v>45</v>
      </c>
      <c r="AE28" s="32">
        <f aca="true" t="shared" si="0" ref="AE28:AE54">AD28*1.24</f>
        <v>55.8</v>
      </c>
      <c r="AF28" s="33"/>
      <c r="AG28" s="10">
        <f aca="true" t="shared" si="1" ref="AG28:AG54">AE28/1.24/AC28</f>
        <v>300</v>
      </c>
    </row>
    <row r="29" spans="1:33" ht="24.75" thickBot="1">
      <c r="A29" s="101" t="s">
        <v>73</v>
      </c>
      <c r="B29" s="94" t="s">
        <v>74</v>
      </c>
      <c r="C29" s="102"/>
      <c r="D29" s="43">
        <v>50</v>
      </c>
      <c r="E29" s="43"/>
      <c r="F29" s="44"/>
      <c r="G29" s="45"/>
      <c r="H29" s="46"/>
      <c r="I29" s="44"/>
      <c r="J29" s="45"/>
      <c r="K29" s="45"/>
      <c r="L29" s="46"/>
      <c r="M29" s="44"/>
      <c r="N29" s="46"/>
      <c r="O29" s="44" t="s">
        <v>37</v>
      </c>
      <c r="P29" s="45"/>
      <c r="Q29" s="45"/>
      <c r="R29" s="45"/>
      <c r="S29" s="45"/>
      <c r="T29" s="46"/>
      <c r="U29" s="44"/>
      <c r="V29" s="45"/>
      <c r="W29" s="45"/>
      <c r="X29" s="45"/>
      <c r="Y29" s="45"/>
      <c r="Z29" s="46"/>
      <c r="AA29" s="43">
        <v>300</v>
      </c>
      <c r="AB29" s="45"/>
      <c r="AC29" s="47">
        <v>0.55</v>
      </c>
      <c r="AD29" s="48">
        <f>AA29*AC29</f>
        <v>165</v>
      </c>
      <c r="AE29" s="51">
        <f t="shared" si="0"/>
        <v>204.6</v>
      </c>
      <c r="AF29" s="33"/>
      <c r="AG29" s="10">
        <f t="shared" si="1"/>
        <v>300</v>
      </c>
    </row>
    <row r="30" spans="1:33" ht="36.75" thickBot="1">
      <c r="A30" s="103" t="s">
        <v>70</v>
      </c>
      <c r="B30" s="41" t="s">
        <v>114</v>
      </c>
      <c r="C30" s="102" t="s">
        <v>75</v>
      </c>
      <c r="D30" s="43"/>
      <c r="E30" s="43"/>
      <c r="F30" s="44"/>
      <c r="G30" s="45"/>
      <c r="H30" s="46"/>
      <c r="I30" s="44"/>
      <c r="J30" s="45"/>
      <c r="K30" s="45"/>
      <c r="L30" s="46"/>
      <c r="M30" s="44"/>
      <c r="N30" s="46"/>
      <c r="O30" s="44"/>
      <c r="P30" s="45"/>
      <c r="Q30" s="45"/>
      <c r="R30" s="45"/>
      <c r="S30" s="45"/>
      <c r="T30" s="46"/>
      <c r="U30" s="44"/>
      <c r="V30" s="45"/>
      <c r="W30" s="45"/>
      <c r="X30" s="45"/>
      <c r="Y30" s="45"/>
      <c r="Z30" s="46"/>
      <c r="AA30" s="43"/>
      <c r="AB30" s="45">
        <v>300</v>
      </c>
      <c r="AC30" s="47">
        <v>0.3</v>
      </c>
      <c r="AD30" s="48">
        <f aca="true" t="shared" si="2" ref="AD30:AD38">AB30*AC30</f>
        <v>90</v>
      </c>
      <c r="AE30" s="51">
        <f t="shared" si="0"/>
        <v>111.6</v>
      </c>
      <c r="AF30" s="33"/>
      <c r="AG30" s="10">
        <f t="shared" si="1"/>
        <v>300</v>
      </c>
    </row>
    <row r="31" spans="1:33" ht="24.75" thickBot="1">
      <c r="A31" s="101" t="s">
        <v>70</v>
      </c>
      <c r="B31" s="94" t="s">
        <v>76</v>
      </c>
      <c r="C31" s="102"/>
      <c r="D31" s="43"/>
      <c r="E31" s="43"/>
      <c r="F31" s="44"/>
      <c r="G31" s="45"/>
      <c r="H31" s="46"/>
      <c r="I31" s="44"/>
      <c r="J31" s="45"/>
      <c r="K31" s="45"/>
      <c r="L31" s="46"/>
      <c r="M31" s="44"/>
      <c r="N31" s="46"/>
      <c r="O31" s="44"/>
      <c r="P31" s="45"/>
      <c r="Q31" s="45"/>
      <c r="R31" s="45"/>
      <c r="S31" s="45"/>
      <c r="T31" s="46"/>
      <c r="U31" s="44"/>
      <c r="V31" s="45"/>
      <c r="W31" s="45"/>
      <c r="X31" s="45"/>
      <c r="Y31" s="45"/>
      <c r="Z31" s="46"/>
      <c r="AA31" s="43"/>
      <c r="AB31" s="45">
        <v>6000</v>
      </c>
      <c r="AC31" s="53">
        <v>0.27</v>
      </c>
      <c r="AD31" s="48">
        <f t="shared" si="2"/>
        <v>1620</v>
      </c>
      <c r="AE31" s="51">
        <f t="shared" si="0"/>
        <v>2008.8</v>
      </c>
      <c r="AF31" s="33"/>
      <c r="AG31" s="10">
        <f t="shared" si="1"/>
        <v>6000</v>
      </c>
    </row>
    <row r="32" spans="1:33" ht="24.75" thickBot="1">
      <c r="A32" s="101" t="s">
        <v>77</v>
      </c>
      <c r="B32" s="94" t="s">
        <v>78</v>
      </c>
      <c r="C32" s="102"/>
      <c r="D32" s="43"/>
      <c r="E32" s="43"/>
      <c r="F32" s="44"/>
      <c r="G32" s="45"/>
      <c r="H32" s="46"/>
      <c r="I32" s="44"/>
      <c r="J32" s="45"/>
      <c r="K32" s="45"/>
      <c r="L32" s="46"/>
      <c r="M32" s="44"/>
      <c r="N32" s="46"/>
      <c r="O32" s="44"/>
      <c r="P32" s="45"/>
      <c r="Q32" s="45"/>
      <c r="R32" s="45"/>
      <c r="S32" s="45"/>
      <c r="T32" s="46"/>
      <c r="U32" s="44"/>
      <c r="V32" s="45"/>
      <c r="W32" s="45"/>
      <c r="X32" s="45"/>
      <c r="Y32" s="45"/>
      <c r="Z32" s="46"/>
      <c r="AA32" s="43"/>
      <c r="AB32" s="45">
        <v>1000</v>
      </c>
      <c r="AC32" s="53">
        <v>0.06</v>
      </c>
      <c r="AD32" s="48">
        <f t="shared" si="2"/>
        <v>60</v>
      </c>
      <c r="AE32" s="51">
        <f t="shared" si="0"/>
        <v>74.4</v>
      </c>
      <c r="AF32" s="33"/>
      <c r="AG32" s="10">
        <f t="shared" si="1"/>
        <v>1000.0000000000001</v>
      </c>
    </row>
    <row r="33" spans="1:33" ht="24.75" thickBot="1">
      <c r="A33" s="101" t="s">
        <v>77</v>
      </c>
      <c r="B33" s="94" t="s">
        <v>79</v>
      </c>
      <c r="C33" s="102"/>
      <c r="D33" s="43"/>
      <c r="E33" s="43"/>
      <c r="F33" s="44"/>
      <c r="G33" s="45"/>
      <c r="H33" s="46"/>
      <c r="I33" s="44"/>
      <c r="J33" s="45"/>
      <c r="K33" s="45"/>
      <c r="L33" s="46"/>
      <c r="M33" s="44"/>
      <c r="N33" s="46"/>
      <c r="O33" s="44"/>
      <c r="P33" s="45"/>
      <c r="Q33" s="45"/>
      <c r="R33" s="45"/>
      <c r="S33" s="45"/>
      <c r="T33" s="46"/>
      <c r="U33" s="44"/>
      <c r="V33" s="45"/>
      <c r="W33" s="45"/>
      <c r="X33" s="45"/>
      <c r="Y33" s="45"/>
      <c r="Z33" s="46"/>
      <c r="AA33" s="43"/>
      <c r="AB33" s="45">
        <v>500</v>
      </c>
      <c r="AC33" s="53">
        <v>0.06</v>
      </c>
      <c r="AD33" s="48">
        <f t="shared" si="2"/>
        <v>30</v>
      </c>
      <c r="AE33" s="51">
        <f t="shared" si="0"/>
        <v>37.2</v>
      </c>
      <c r="AF33" s="33"/>
      <c r="AG33" s="10">
        <f t="shared" si="1"/>
        <v>500.00000000000006</v>
      </c>
    </row>
    <row r="34" spans="1:33" ht="24.75" thickBot="1">
      <c r="A34" s="101" t="s">
        <v>77</v>
      </c>
      <c r="B34" s="94" t="s">
        <v>80</v>
      </c>
      <c r="C34" s="102"/>
      <c r="D34" s="43"/>
      <c r="E34" s="43"/>
      <c r="F34" s="44"/>
      <c r="G34" s="45"/>
      <c r="H34" s="46"/>
      <c r="I34" s="44"/>
      <c r="J34" s="45"/>
      <c r="K34" s="45"/>
      <c r="L34" s="46"/>
      <c r="M34" s="44"/>
      <c r="N34" s="46"/>
      <c r="O34" s="44"/>
      <c r="P34" s="45"/>
      <c r="Q34" s="45"/>
      <c r="R34" s="45"/>
      <c r="S34" s="45"/>
      <c r="T34" s="46"/>
      <c r="U34" s="44"/>
      <c r="V34" s="45"/>
      <c r="W34" s="45"/>
      <c r="X34" s="45"/>
      <c r="Y34" s="45"/>
      <c r="Z34" s="46"/>
      <c r="AA34" s="43"/>
      <c r="AB34" s="45">
        <v>500</v>
      </c>
      <c r="AC34" s="53">
        <v>0.06</v>
      </c>
      <c r="AD34" s="48">
        <f t="shared" si="2"/>
        <v>30</v>
      </c>
      <c r="AE34" s="51">
        <f t="shared" si="0"/>
        <v>37.2</v>
      </c>
      <c r="AF34" s="33"/>
      <c r="AG34" s="10">
        <f t="shared" si="1"/>
        <v>500.00000000000006</v>
      </c>
    </row>
    <row r="35" spans="1:33" ht="24.75" thickBot="1">
      <c r="A35" s="101" t="s">
        <v>77</v>
      </c>
      <c r="B35" s="94" t="s">
        <v>81</v>
      </c>
      <c r="C35" s="102"/>
      <c r="D35" s="43"/>
      <c r="E35" s="43"/>
      <c r="F35" s="44"/>
      <c r="G35" s="45"/>
      <c r="H35" s="46"/>
      <c r="I35" s="44"/>
      <c r="J35" s="45"/>
      <c r="K35" s="45"/>
      <c r="L35" s="46"/>
      <c r="M35" s="44"/>
      <c r="N35" s="46"/>
      <c r="O35" s="44"/>
      <c r="P35" s="45"/>
      <c r="Q35" s="45"/>
      <c r="R35" s="45"/>
      <c r="S35" s="45"/>
      <c r="T35" s="46"/>
      <c r="U35" s="44"/>
      <c r="V35" s="45"/>
      <c r="W35" s="45"/>
      <c r="X35" s="45"/>
      <c r="Y35" s="45"/>
      <c r="Z35" s="46"/>
      <c r="AA35" s="43"/>
      <c r="AB35" s="45">
        <v>500</v>
      </c>
      <c r="AC35" s="53">
        <v>0.06</v>
      </c>
      <c r="AD35" s="48">
        <f t="shared" si="2"/>
        <v>30</v>
      </c>
      <c r="AE35" s="51">
        <f t="shared" si="0"/>
        <v>37.2</v>
      </c>
      <c r="AF35" s="33"/>
      <c r="AG35" s="10">
        <f t="shared" si="1"/>
        <v>500.00000000000006</v>
      </c>
    </row>
    <row r="36" spans="1:33" ht="24.75" thickBot="1">
      <c r="A36" s="101" t="s">
        <v>77</v>
      </c>
      <c r="B36" s="94" t="s">
        <v>82</v>
      </c>
      <c r="C36" s="102"/>
      <c r="D36" s="43"/>
      <c r="E36" s="43"/>
      <c r="F36" s="44"/>
      <c r="G36" s="45"/>
      <c r="H36" s="46"/>
      <c r="I36" s="44"/>
      <c r="J36" s="45"/>
      <c r="K36" s="45"/>
      <c r="L36" s="46"/>
      <c r="M36" s="44"/>
      <c r="N36" s="46"/>
      <c r="O36" s="44"/>
      <c r="P36" s="45"/>
      <c r="Q36" s="45"/>
      <c r="R36" s="45"/>
      <c r="S36" s="45"/>
      <c r="T36" s="46"/>
      <c r="U36" s="44"/>
      <c r="V36" s="45"/>
      <c r="W36" s="45"/>
      <c r="X36" s="45"/>
      <c r="Y36" s="45"/>
      <c r="Z36" s="46"/>
      <c r="AA36" s="43"/>
      <c r="AB36" s="45">
        <v>300</v>
      </c>
      <c r="AC36" s="53">
        <v>0.06</v>
      </c>
      <c r="AD36" s="48">
        <f t="shared" si="2"/>
        <v>18</v>
      </c>
      <c r="AE36" s="51">
        <f t="shared" si="0"/>
        <v>22.32</v>
      </c>
      <c r="AF36" s="33"/>
      <c r="AG36" s="10">
        <f t="shared" si="1"/>
        <v>300</v>
      </c>
    </row>
    <row r="37" spans="1:33" ht="24.75" thickBot="1">
      <c r="A37" s="101" t="s">
        <v>77</v>
      </c>
      <c r="B37" s="94" t="s">
        <v>83</v>
      </c>
      <c r="C37" s="102"/>
      <c r="D37" s="43"/>
      <c r="E37" s="43"/>
      <c r="F37" s="44"/>
      <c r="G37" s="45"/>
      <c r="H37" s="46"/>
      <c r="I37" s="44"/>
      <c r="J37" s="45"/>
      <c r="K37" s="45"/>
      <c r="L37" s="46"/>
      <c r="M37" s="44"/>
      <c r="N37" s="46"/>
      <c r="O37" s="44"/>
      <c r="P37" s="45"/>
      <c r="Q37" s="45"/>
      <c r="R37" s="45"/>
      <c r="S37" s="45"/>
      <c r="T37" s="46"/>
      <c r="U37" s="44"/>
      <c r="V37" s="45"/>
      <c r="W37" s="45"/>
      <c r="X37" s="45"/>
      <c r="Y37" s="45"/>
      <c r="Z37" s="46"/>
      <c r="AA37" s="43"/>
      <c r="AB37" s="45">
        <v>300</v>
      </c>
      <c r="AC37" s="53">
        <v>0.06</v>
      </c>
      <c r="AD37" s="48">
        <f t="shared" si="2"/>
        <v>18</v>
      </c>
      <c r="AE37" s="51">
        <f t="shared" si="0"/>
        <v>22.32</v>
      </c>
      <c r="AF37" s="33"/>
      <c r="AG37" s="10">
        <f t="shared" si="1"/>
        <v>300</v>
      </c>
    </row>
    <row r="38" spans="1:33" ht="24.75" thickBot="1">
      <c r="A38" s="101" t="s">
        <v>77</v>
      </c>
      <c r="B38" s="94" t="s">
        <v>84</v>
      </c>
      <c r="C38" s="102"/>
      <c r="D38" s="43"/>
      <c r="E38" s="43"/>
      <c r="F38" s="44"/>
      <c r="G38" s="45"/>
      <c r="H38" s="46"/>
      <c r="I38" s="44"/>
      <c r="J38" s="45"/>
      <c r="K38" s="45"/>
      <c r="L38" s="46"/>
      <c r="M38" s="44"/>
      <c r="N38" s="46"/>
      <c r="O38" s="44"/>
      <c r="P38" s="45"/>
      <c r="Q38" s="45"/>
      <c r="R38" s="45"/>
      <c r="S38" s="45"/>
      <c r="T38" s="46"/>
      <c r="U38" s="44"/>
      <c r="V38" s="45"/>
      <c r="W38" s="45"/>
      <c r="X38" s="45"/>
      <c r="Y38" s="45"/>
      <c r="Z38" s="46"/>
      <c r="AA38" s="43"/>
      <c r="AB38" s="45">
        <v>300</v>
      </c>
      <c r="AC38" s="53">
        <v>0.06</v>
      </c>
      <c r="AD38" s="48">
        <f t="shared" si="2"/>
        <v>18</v>
      </c>
      <c r="AE38" s="51">
        <f t="shared" si="0"/>
        <v>22.32</v>
      </c>
      <c r="AF38" s="33"/>
      <c r="AG38" s="10">
        <f t="shared" si="1"/>
        <v>300</v>
      </c>
    </row>
    <row r="39" spans="1:33" ht="24.75" thickBot="1">
      <c r="A39" s="101"/>
      <c r="B39" s="94" t="s">
        <v>85</v>
      </c>
      <c r="C39" s="102"/>
      <c r="D39" s="43">
        <v>50</v>
      </c>
      <c r="E39" s="43"/>
      <c r="F39" s="44"/>
      <c r="G39" s="45" t="s">
        <v>40</v>
      </c>
      <c r="H39" s="46" t="s">
        <v>40</v>
      </c>
      <c r="I39" s="44" t="s">
        <v>40</v>
      </c>
      <c r="J39" s="45"/>
      <c r="K39" s="45"/>
      <c r="L39" s="46"/>
      <c r="M39" s="44" t="s">
        <v>40</v>
      </c>
      <c r="N39" s="46"/>
      <c r="O39" s="44" t="s">
        <v>40</v>
      </c>
      <c r="P39" s="45"/>
      <c r="Q39" s="45"/>
      <c r="R39" s="45"/>
      <c r="S39" s="45"/>
      <c r="T39" s="46"/>
      <c r="U39" s="44"/>
      <c r="V39" s="45"/>
      <c r="W39" s="45"/>
      <c r="X39" s="45"/>
      <c r="Y39" s="45"/>
      <c r="Z39" s="46"/>
      <c r="AA39" s="43">
        <v>50</v>
      </c>
      <c r="AB39" s="45"/>
      <c r="AC39" s="53">
        <v>3.5</v>
      </c>
      <c r="AD39" s="48">
        <f>AA39*AC39</f>
        <v>175</v>
      </c>
      <c r="AE39" s="51">
        <f t="shared" si="0"/>
        <v>217</v>
      </c>
      <c r="AF39" s="33"/>
      <c r="AG39" s="10">
        <f t="shared" si="1"/>
        <v>50</v>
      </c>
    </row>
    <row r="40" spans="1:33" ht="36.75" thickBot="1">
      <c r="A40" s="101"/>
      <c r="B40" s="94" t="s">
        <v>86</v>
      </c>
      <c r="C40" s="102"/>
      <c r="D40" s="43">
        <v>50</v>
      </c>
      <c r="E40" s="43"/>
      <c r="F40" s="44"/>
      <c r="G40" s="45" t="s">
        <v>40</v>
      </c>
      <c r="H40" s="46"/>
      <c r="I40" s="44" t="s">
        <v>40</v>
      </c>
      <c r="J40" s="45"/>
      <c r="K40" s="45"/>
      <c r="L40" s="46"/>
      <c r="M40" s="44" t="s">
        <v>40</v>
      </c>
      <c r="N40" s="46"/>
      <c r="O40" s="44" t="s">
        <v>37</v>
      </c>
      <c r="P40" s="45"/>
      <c r="Q40" s="45"/>
      <c r="R40" s="45"/>
      <c r="S40" s="45"/>
      <c r="T40" s="46"/>
      <c r="U40" s="44"/>
      <c r="V40" s="45"/>
      <c r="W40" s="45"/>
      <c r="X40" s="45"/>
      <c r="Y40" s="45"/>
      <c r="Z40" s="46"/>
      <c r="AA40" s="43">
        <v>50</v>
      </c>
      <c r="AB40" s="45"/>
      <c r="AC40" s="53">
        <v>3.5</v>
      </c>
      <c r="AD40" s="48">
        <f>AA40*AC40</f>
        <v>175</v>
      </c>
      <c r="AE40" s="51">
        <f t="shared" si="0"/>
        <v>217</v>
      </c>
      <c r="AF40" s="33"/>
      <c r="AG40" s="10">
        <f t="shared" si="1"/>
        <v>50</v>
      </c>
    </row>
    <row r="41" spans="1:33" ht="37.5" thickBot="1">
      <c r="A41" s="101"/>
      <c r="B41" s="94" t="s">
        <v>87</v>
      </c>
      <c r="C41" s="102"/>
      <c r="D41" s="43"/>
      <c r="E41" s="104"/>
      <c r="F41" s="44"/>
      <c r="G41" s="45"/>
      <c r="H41" s="46"/>
      <c r="I41" s="44"/>
      <c r="J41" s="45"/>
      <c r="K41" s="45"/>
      <c r="L41" s="46"/>
      <c r="M41" s="44"/>
      <c r="N41" s="46"/>
      <c r="O41" s="44"/>
      <c r="P41" s="45"/>
      <c r="Q41" s="45"/>
      <c r="R41" s="45"/>
      <c r="S41" s="45"/>
      <c r="T41" s="46"/>
      <c r="U41" s="44"/>
      <c r="V41" s="45"/>
      <c r="W41" s="45"/>
      <c r="X41" s="45"/>
      <c r="Y41" s="45"/>
      <c r="Z41" s="46"/>
      <c r="AA41" s="43"/>
      <c r="AB41" s="45">
        <v>250</v>
      </c>
      <c r="AC41" s="53">
        <v>2.6</v>
      </c>
      <c r="AD41" s="48">
        <f aca="true" t="shared" si="3" ref="AD41:AD54">AB41*AC41</f>
        <v>650</v>
      </c>
      <c r="AE41" s="51">
        <f t="shared" si="0"/>
        <v>806</v>
      </c>
      <c r="AF41" s="33"/>
      <c r="AG41" s="10">
        <f t="shared" si="1"/>
        <v>250</v>
      </c>
    </row>
    <row r="42" spans="1:33" ht="36.75" thickBot="1">
      <c r="A42" s="101" t="s">
        <v>88</v>
      </c>
      <c r="B42" s="94" t="s">
        <v>89</v>
      </c>
      <c r="C42" s="102"/>
      <c r="D42" s="43" t="s">
        <v>72</v>
      </c>
      <c r="E42" s="43"/>
      <c r="F42" s="44"/>
      <c r="G42" s="45"/>
      <c r="H42" s="46"/>
      <c r="I42" s="44"/>
      <c r="J42" s="45"/>
      <c r="K42" s="45"/>
      <c r="L42" s="46"/>
      <c r="M42" s="44"/>
      <c r="N42" s="46"/>
      <c r="O42" s="44" t="s">
        <v>40</v>
      </c>
      <c r="P42" s="45"/>
      <c r="Q42" s="45"/>
      <c r="R42" s="45"/>
      <c r="S42" s="45"/>
      <c r="T42" s="46"/>
      <c r="U42" s="44"/>
      <c r="V42" s="45"/>
      <c r="W42" s="45"/>
      <c r="X42" s="45"/>
      <c r="Y42" s="45"/>
      <c r="Z42" s="46"/>
      <c r="AA42" s="43"/>
      <c r="AB42" s="45">
        <v>4000</v>
      </c>
      <c r="AC42" s="53">
        <v>0.04</v>
      </c>
      <c r="AD42" s="48">
        <f t="shared" si="3"/>
        <v>160</v>
      </c>
      <c r="AE42" s="51">
        <f t="shared" si="0"/>
        <v>198.4</v>
      </c>
      <c r="AF42" s="33"/>
      <c r="AG42" s="10">
        <f t="shared" si="1"/>
        <v>4000</v>
      </c>
    </row>
    <row r="43" spans="1:33" ht="24.75" thickBot="1">
      <c r="A43" s="101" t="s">
        <v>88</v>
      </c>
      <c r="B43" s="94" t="s">
        <v>90</v>
      </c>
      <c r="C43" s="102"/>
      <c r="D43" s="43"/>
      <c r="E43" s="43"/>
      <c r="F43" s="44"/>
      <c r="G43" s="45" t="s">
        <v>40</v>
      </c>
      <c r="H43" s="46"/>
      <c r="I43" s="44"/>
      <c r="J43" s="45" t="s">
        <v>40</v>
      </c>
      <c r="K43" s="45"/>
      <c r="L43" s="46"/>
      <c r="M43" s="44"/>
      <c r="N43" s="46"/>
      <c r="O43" s="44" t="s">
        <v>40</v>
      </c>
      <c r="P43" s="45"/>
      <c r="Q43" s="45"/>
      <c r="R43" s="45"/>
      <c r="S43" s="45"/>
      <c r="T43" s="46"/>
      <c r="U43" s="44"/>
      <c r="V43" s="45"/>
      <c r="W43" s="45"/>
      <c r="X43" s="45"/>
      <c r="Y43" s="45"/>
      <c r="Z43" s="46"/>
      <c r="AA43" s="43"/>
      <c r="AB43" s="45">
        <v>10000</v>
      </c>
      <c r="AC43" s="53">
        <v>0.05</v>
      </c>
      <c r="AD43" s="48">
        <f t="shared" si="3"/>
        <v>500</v>
      </c>
      <c r="AE43" s="51">
        <f t="shared" si="0"/>
        <v>620</v>
      </c>
      <c r="AF43" s="33"/>
      <c r="AG43" s="10">
        <f t="shared" si="1"/>
        <v>10000</v>
      </c>
    </row>
    <row r="44" spans="1:33" ht="36.75" thickBot="1">
      <c r="A44" s="101" t="s">
        <v>88</v>
      </c>
      <c r="B44" s="94" t="s">
        <v>91</v>
      </c>
      <c r="C44" s="102"/>
      <c r="D44" s="50" t="s">
        <v>92</v>
      </c>
      <c r="E44" s="43"/>
      <c r="F44" s="44"/>
      <c r="G44" s="45" t="s">
        <v>40</v>
      </c>
      <c r="H44" s="46"/>
      <c r="I44" s="44"/>
      <c r="J44" s="45"/>
      <c r="K44" s="45"/>
      <c r="L44" s="46"/>
      <c r="M44" s="44"/>
      <c r="N44" s="46"/>
      <c r="O44" s="44" t="s">
        <v>40</v>
      </c>
      <c r="P44" s="45"/>
      <c r="Q44" s="45"/>
      <c r="R44" s="45"/>
      <c r="S44" s="45"/>
      <c r="T44" s="46"/>
      <c r="U44" s="44"/>
      <c r="V44" s="45"/>
      <c r="W44" s="45"/>
      <c r="X44" s="45"/>
      <c r="Y44" s="45"/>
      <c r="Z44" s="46"/>
      <c r="AA44" s="43"/>
      <c r="AB44" s="45">
        <v>9600</v>
      </c>
      <c r="AC44" s="53">
        <v>0.032</v>
      </c>
      <c r="AD44" s="48">
        <f t="shared" si="3"/>
        <v>307.2</v>
      </c>
      <c r="AE44" s="51">
        <f t="shared" si="0"/>
        <v>380.928</v>
      </c>
      <c r="AF44" s="33"/>
      <c r="AG44" s="10">
        <f t="shared" si="1"/>
        <v>9600</v>
      </c>
    </row>
    <row r="45" spans="1:33" ht="36.75" thickBot="1">
      <c r="A45" s="101" t="s">
        <v>88</v>
      </c>
      <c r="B45" s="94" t="s">
        <v>115</v>
      </c>
      <c r="C45" s="102"/>
      <c r="D45" s="105"/>
      <c r="E45" s="105"/>
      <c r="F45" s="44"/>
      <c r="G45" s="45" t="s">
        <v>40</v>
      </c>
      <c r="H45" s="46"/>
      <c r="I45" s="44"/>
      <c r="J45" s="45" t="s">
        <v>40</v>
      </c>
      <c r="K45" s="45"/>
      <c r="L45" s="46"/>
      <c r="M45" s="44"/>
      <c r="N45" s="46"/>
      <c r="O45" s="44" t="s">
        <v>40</v>
      </c>
      <c r="P45" s="45"/>
      <c r="Q45" s="45"/>
      <c r="R45" s="45"/>
      <c r="S45" s="45"/>
      <c r="T45" s="46"/>
      <c r="U45" s="44"/>
      <c r="V45" s="45"/>
      <c r="W45" s="45"/>
      <c r="X45" s="45"/>
      <c r="Y45" s="45"/>
      <c r="Z45" s="46"/>
      <c r="AA45" s="105"/>
      <c r="AB45" s="45">
        <v>1500</v>
      </c>
      <c r="AC45" s="53">
        <v>0.032</v>
      </c>
      <c r="AD45" s="48">
        <f t="shared" si="3"/>
        <v>48</v>
      </c>
      <c r="AE45" s="51">
        <f t="shared" si="0"/>
        <v>59.519999999999996</v>
      </c>
      <c r="AF45" s="33"/>
      <c r="AG45" s="10">
        <f t="shared" si="1"/>
        <v>1500</v>
      </c>
    </row>
    <row r="46" spans="1:33" ht="51.75" thickBot="1">
      <c r="A46" s="101" t="s">
        <v>88</v>
      </c>
      <c r="B46" s="94" t="s">
        <v>93</v>
      </c>
      <c r="C46" s="102"/>
      <c r="D46" s="43"/>
      <c r="E46" s="43"/>
      <c r="F46" s="44" t="s">
        <v>40</v>
      </c>
      <c r="G46" s="45"/>
      <c r="H46" s="46"/>
      <c r="I46" s="44"/>
      <c r="J46" s="45" t="s">
        <v>40</v>
      </c>
      <c r="K46" s="45"/>
      <c r="L46" s="46"/>
      <c r="M46" s="44"/>
      <c r="N46" s="46"/>
      <c r="O46" s="106" t="s">
        <v>94</v>
      </c>
      <c r="P46" s="45"/>
      <c r="Q46" s="45"/>
      <c r="R46" s="45"/>
      <c r="S46" s="45"/>
      <c r="T46" s="46"/>
      <c r="U46" s="44"/>
      <c r="V46" s="45"/>
      <c r="W46" s="45"/>
      <c r="X46" s="45"/>
      <c r="Y46" s="45"/>
      <c r="Z46" s="46"/>
      <c r="AA46" s="43"/>
      <c r="AB46" s="45">
        <v>1200</v>
      </c>
      <c r="AC46" s="53">
        <v>0.05</v>
      </c>
      <c r="AD46" s="48">
        <f t="shared" si="3"/>
        <v>60</v>
      </c>
      <c r="AE46" s="51">
        <f t="shared" si="0"/>
        <v>74.4</v>
      </c>
      <c r="AF46" s="33"/>
      <c r="AG46" s="10">
        <f t="shared" si="1"/>
        <v>1200</v>
      </c>
    </row>
    <row r="47" spans="1:34" ht="51.75" thickBot="1">
      <c r="A47" s="101" t="s">
        <v>88</v>
      </c>
      <c r="B47" s="94" t="s">
        <v>95</v>
      </c>
      <c r="C47" s="102"/>
      <c r="D47" s="43"/>
      <c r="E47" s="43"/>
      <c r="F47" s="44" t="s">
        <v>40</v>
      </c>
      <c r="G47" s="45"/>
      <c r="H47" s="46"/>
      <c r="I47" s="44"/>
      <c r="J47" s="45" t="s">
        <v>40</v>
      </c>
      <c r="K47" s="45"/>
      <c r="L47" s="46"/>
      <c r="M47" s="44"/>
      <c r="N47" s="46"/>
      <c r="O47" s="106" t="s">
        <v>96</v>
      </c>
      <c r="P47" s="45"/>
      <c r="Q47" s="45"/>
      <c r="R47" s="45"/>
      <c r="S47" s="45"/>
      <c r="T47" s="46"/>
      <c r="U47" s="44"/>
      <c r="V47" s="45"/>
      <c r="W47" s="45"/>
      <c r="X47" s="45"/>
      <c r="Y47" s="45"/>
      <c r="Z47" s="46"/>
      <c r="AA47" s="43"/>
      <c r="AB47" s="45">
        <v>800</v>
      </c>
      <c r="AC47" s="53">
        <v>0.05</v>
      </c>
      <c r="AD47" s="48">
        <f t="shared" si="3"/>
        <v>40</v>
      </c>
      <c r="AE47" s="51">
        <f t="shared" si="0"/>
        <v>49.6</v>
      </c>
      <c r="AF47" s="33"/>
      <c r="AG47" s="10">
        <f t="shared" si="1"/>
        <v>800</v>
      </c>
      <c r="AH47" s="107"/>
    </row>
    <row r="48" spans="1:34" ht="51.75" thickBot="1">
      <c r="A48" s="101" t="s">
        <v>88</v>
      </c>
      <c r="B48" s="94" t="s">
        <v>97</v>
      </c>
      <c r="C48" s="102"/>
      <c r="D48" s="43"/>
      <c r="E48" s="43"/>
      <c r="F48" s="44" t="s">
        <v>40</v>
      </c>
      <c r="G48" s="45"/>
      <c r="H48" s="46"/>
      <c r="I48" s="44"/>
      <c r="J48" s="45" t="s">
        <v>40</v>
      </c>
      <c r="K48" s="45"/>
      <c r="L48" s="46"/>
      <c r="M48" s="44"/>
      <c r="N48" s="46"/>
      <c r="O48" s="106" t="s">
        <v>98</v>
      </c>
      <c r="P48" s="45"/>
      <c r="Q48" s="45"/>
      <c r="R48" s="45"/>
      <c r="S48" s="45"/>
      <c r="T48" s="46"/>
      <c r="U48" s="44"/>
      <c r="V48" s="45"/>
      <c r="W48" s="45"/>
      <c r="X48" s="45"/>
      <c r="Y48" s="45"/>
      <c r="Z48" s="46"/>
      <c r="AA48" s="43"/>
      <c r="AB48" s="45">
        <v>800</v>
      </c>
      <c r="AC48" s="53">
        <v>0.05</v>
      </c>
      <c r="AD48" s="48">
        <f t="shared" si="3"/>
        <v>40</v>
      </c>
      <c r="AE48" s="51">
        <f t="shared" si="0"/>
        <v>49.6</v>
      </c>
      <c r="AF48" s="33"/>
      <c r="AG48" s="10">
        <f t="shared" si="1"/>
        <v>800</v>
      </c>
      <c r="AH48" s="107"/>
    </row>
    <row r="49" spans="1:34" ht="64.5" thickBot="1">
      <c r="A49" s="101" t="s">
        <v>88</v>
      </c>
      <c r="B49" s="94" t="s">
        <v>99</v>
      </c>
      <c r="C49" s="102"/>
      <c r="D49" s="43"/>
      <c r="E49" s="43"/>
      <c r="F49" s="44" t="s">
        <v>40</v>
      </c>
      <c r="G49" s="45"/>
      <c r="H49" s="46"/>
      <c r="I49" s="44"/>
      <c r="J49" s="45" t="s">
        <v>40</v>
      </c>
      <c r="K49" s="45"/>
      <c r="L49" s="46"/>
      <c r="M49" s="44"/>
      <c r="N49" s="46"/>
      <c r="O49" s="106" t="s">
        <v>100</v>
      </c>
      <c r="P49" s="45"/>
      <c r="Q49" s="45"/>
      <c r="R49" s="45"/>
      <c r="S49" s="45"/>
      <c r="T49" s="46"/>
      <c r="U49" s="44"/>
      <c r="V49" s="45"/>
      <c r="W49" s="45"/>
      <c r="X49" s="45"/>
      <c r="Y49" s="45"/>
      <c r="Z49" s="46"/>
      <c r="AA49" s="43"/>
      <c r="AB49" s="45">
        <v>800</v>
      </c>
      <c r="AC49" s="53">
        <v>0.05</v>
      </c>
      <c r="AD49" s="48">
        <f t="shared" si="3"/>
        <v>40</v>
      </c>
      <c r="AE49" s="51">
        <f t="shared" si="0"/>
        <v>49.6</v>
      </c>
      <c r="AF49" s="33"/>
      <c r="AG49" s="10">
        <f t="shared" si="1"/>
        <v>800</v>
      </c>
      <c r="AH49" s="107"/>
    </row>
    <row r="50" spans="1:34" ht="64.5" thickBot="1">
      <c r="A50" s="101" t="s">
        <v>88</v>
      </c>
      <c r="B50" s="94" t="s">
        <v>101</v>
      </c>
      <c r="C50" s="102"/>
      <c r="D50" s="43"/>
      <c r="E50" s="43"/>
      <c r="F50" s="44" t="s">
        <v>40</v>
      </c>
      <c r="G50" s="45"/>
      <c r="H50" s="46"/>
      <c r="I50" s="44"/>
      <c r="J50" s="45" t="s">
        <v>40</v>
      </c>
      <c r="K50" s="45"/>
      <c r="L50" s="46"/>
      <c r="M50" s="44"/>
      <c r="N50" s="46"/>
      <c r="O50" s="106" t="s">
        <v>102</v>
      </c>
      <c r="P50" s="45"/>
      <c r="Q50" s="45"/>
      <c r="R50" s="45"/>
      <c r="S50" s="45"/>
      <c r="T50" s="46"/>
      <c r="U50" s="44"/>
      <c r="V50" s="45"/>
      <c r="W50" s="45"/>
      <c r="X50" s="45"/>
      <c r="Y50" s="45"/>
      <c r="Z50" s="46"/>
      <c r="AA50" s="43"/>
      <c r="AB50" s="45">
        <v>700</v>
      </c>
      <c r="AC50" s="53">
        <v>0.05</v>
      </c>
      <c r="AD50" s="48">
        <f t="shared" si="3"/>
        <v>35</v>
      </c>
      <c r="AE50" s="51">
        <f t="shared" si="0"/>
        <v>43.4</v>
      </c>
      <c r="AF50" s="33"/>
      <c r="AG50" s="10">
        <f t="shared" si="1"/>
        <v>700</v>
      </c>
      <c r="AH50" s="107"/>
    </row>
    <row r="51" spans="1:34" ht="51.75" thickBot="1">
      <c r="A51" s="101" t="s">
        <v>88</v>
      </c>
      <c r="B51" s="41" t="s">
        <v>103</v>
      </c>
      <c r="C51" s="102"/>
      <c r="D51" s="43"/>
      <c r="E51" s="43"/>
      <c r="F51" s="44" t="s">
        <v>40</v>
      </c>
      <c r="G51" s="45"/>
      <c r="H51" s="46"/>
      <c r="I51" s="44"/>
      <c r="J51" s="45" t="s">
        <v>40</v>
      </c>
      <c r="K51" s="45"/>
      <c r="L51" s="46"/>
      <c r="M51" s="44"/>
      <c r="N51" s="46"/>
      <c r="O51" s="106" t="s">
        <v>104</v>
      </c>
      <c r="P51" s="45"/>
      <c r="Q51" s="45"/>
      <c r="R51" s="45"/>
      <c r="S51" s="45"/>
      <c r="T51" s="46"/>
      <c r="U51" s="44"/>
      <c r="V51" s="45"/>
      <c r="W51" s="45"/>
      <c r="X51" s="45"/>
      <c r="Y51" s="45"/>
      <c r="Z51" s="46"/>
      <c r="AA51" s="43"/>
      <c r="AB51" s="45">
        <v>700</v>
      </c>
      <c r="AC51" s="53">
        <v>0.05</v>
      </c>
      <c r="AD51" s="48">
        <f t="shared" si="3"/>
        <v>35</v>
      </c>
      <c r="AE51" s="37">
        <f t="shared" si="0"/>
        <v>43.4</v>
      </c>
      <c r="AF51" s="33"/>
      <c r="AG51" s="10">
        <f t="shared" si="1"/>
        <v>700</v>
      </c>
      <c r="AH51" s="107"/>
    </row>
    <row r="52" spans="1:33" ht="33" customHeight="1" thickBot="1">
      <c r="A52" s="101" t="s">
        <v>105</v>
      </c>
      <c r="B52" s="94" t="s">
        <v>116</v>
      </c>
      <c r="C52" s="102" t="s">
        <v>72</v>
      </c>
      <c r="D52" s="43"/>
      <c r="E52" s="108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109"/>
      <c r="AB52" s="110">
        <v>7900</v>
      </c>
      <c r="AC52" s="111">
        <v>0.304</v>
      </c>
      <c r="AD52" s="48">
        <f t="shared" si="3"/>
        <v>2401.6</v>
      </c>
      <c r="AE52" s="32">
        <f t="shared" si="0"/>
        <v>2977.984</v>
      </c>
      <c r="AF52" s="33"/>
      <c r="AG52" s="10">
        <f t="shared" si="1"/>
        <v>7900</v>
      </c>
    </row>
    <row r="53" spans="1:33" ht="36.75" thickBot="1">
      <c r="A53" s="101" t="s">
        <v>70</v>
      </c>
      <c r="B53" s="94" t="s">
        <v>117</v>
      </c>
      <c r="C53" s="102" t="s">
        <v>72</v>
      </c>
      <c r="D53" s="43"/>
      <c r="E53" s="108"/>
      <c r="F53" s="72" t="s">
        <v>40</v>
      </c>
      <c r="G53" s="72"/>
      <c r="H53" s="72" t="s">
        <v>40</v>
      </c>
      <c r="I53" s="72"/>
      <c r="J53" s="72"/>
      <c r="K53" s="72"/>
      <c r="L53" s="72"/>
      <c r="M53" s="72"/>
      <c r="N53" s="72"/>
      <c r="O53" s="127" t="s">
        <v>106</v>
      </c>
      <c r="P53" s="128"/>
      <c r="Q53" s="128"/>
      <c r="R53" s="128"/>
      <c r="S53" s="129"/>
      <c r="T53" s="73" t="s">
        <v>40</v>
      </c>
      <c r="U53" s="72"/>
      <c r="V53" s="72"/>
      <c r="W53" s="72"/>
      <c r="X53" s="72"/>
      <c r="Y53" s="72"/>
      <c r="Z53" s="72"/>
      <c r="AA53" s="112"/>
      <c r="AB53" s="44">
        <v>1000</v>
      </c>
      <c r="AC53" s="47">
        <v>0.15</v>
      </c>
      <c r="AD53" s="48">
        <f t="shared" si="3"/>
        <v>150</v>
      </c>
      <c r="AE53" s="51">
        <f t="shared" si="0"/>
        <v>186</v>
      </c>
      <c r="AF53" s="33"/>
      <c r="AG53" s="10">
        <f t="shared" si="1"/>
        <v>1000</v>
      </c>
    </row>
    <row r="54" spans="1:33" ht="36.75" thickBot="1">
      <c r="A54" s="101" t="s">
        <v>70</v>
      </c>
      <c r="B54" s="94" t="s">
        <v>118</v>
      </c>
      <c r="C54" s="102" t="s">
        <v>107</v>
      </c>
      <c r="D54" s="43"/>
      <c r="E54" s="108"/>
      <c r="F54" s="72" t="s">
        <v>40</v>
      </c>
      <c r="G54" s="72"/>
      <c r="H54" s="72" t="s">
        <v>40</v>
      </c>
      <c r="I54" s="72"/>
      <c r="J54" s="72"/>
      <c r="K54" s="72"/>
      <c r="L54" s="72"/>
      <c r="M54" s="72"/>
      <c r="N54" s="72"/>
      <c r="O54" s="127" t="s">
        <v>106</v>
      </c>
      <c r="P54" s="128"/>
      <c r="Q54" s="128"/>
      <c r="R54" s="128"/>
      <c r="S54" s="129"/>
      <c r="T54" s="72" t="s">
        <v>37</v>
      </c>
      <c r="U54" s="72"/>
      <c r="V54" s="72"/>
      <c r="W54" s="72"/>
      <c r="X54" s="72"/>
      <c r="Y54" s="72"/>
      <c r="Z54" s="72"/>
      <c r="AA54" s="112"/>
      <c r="AB54" s="44">
        <v>500</v>
      </c>
      <c r="AC54" s="47">
        <v>0.16</v>
      </c>
      <c r="AD54" s="48">
        <f t="shared" si="3"/>
        <v>80</v>
      </c>
      <c r="AE54" s="37">
        <f t="shared" si="0"/>
        <v>99.2</v>
      </c>
      <c r="AF54" s="113"/>
      <c r="AG54" s="114">
        <f t="shared" si="1"/>
        <v>500</v>
      </c>
    </row>
    <row r="55" spans="24:33" ht="12.75">
      <c r="X55" s="116"/>
      <c r="Y55" s="117"/>
      <c r="Z55" s="117"/>
      <c r="AA55" s="153"/>
      <c r="AB55" s="153"/>
      <c r="AC55" s="118"/>
      <c r="AD55" s="119"/>
      <c r="AE55" s="120">
        <f>SUM(AE8:AE55)</f>
        <v>19999.092</v>
      </c>
      <c r="AF55" s="121"/>
      <c r="AG55" s="10"/>
    </row>
    <row r="56" spans="27:32" ht="12.75">
      <c r="AA56" s="153"/>
      <c r="AB56" s="153"/>
      <c r="AC56" s="118"/>
      <c r="AD56" s="119"/>
      <c r="AF56" s="123"/>
    </row>
    <row r="57" spans="4:32" ht="12.75">
      <c r="D57" t="s">
        <v>108</v>
      </c>
      <c r="AA57" s="153"/>
      <c r="AB57" s="153"/>
      <c r="AC57" s="118"/>
      <c r="AD57" s="124"/>
      <c r="AE57" s="125"/>
      <c r="AF57" s="123"/>
    </row>
  </sheetData>
  <sheetProtection/>
  <mergeCells count="51">
    <mergeCell ref="U4:Z4"/>
    <mergeCell ref="AA4:AD4"/>
    <mergeCell ref="F5:F6"/>
    <mergeCell ref="K5:K6"/>
    <mergeCell ref="Y5:Y6"/>
    <mergeCell ref="N5:N6"/>
    <mergeCell ref="O5:O6"/>
    <mergeCell ref="P5:P6"/>
    <mergeCell ref="Q5:Q6"/>
    <mergeCell ref="U5:U6"/>
    <mergeCell ref="A3:AD3"/>
    <mergeCell ref="A4:A6"/>
    <mergeCell ref="B4:B6"/>
    <mergeCell ref="C4:C6"/>
    <mergeCell ref="D4:D6"/>
    <mergeCell ref="E4:E6"/>
    <mergeCell ref="F4:H4"/>
    <mergeCell ref="I4:L4"/>
    <mergeCell ref="M4:N4"/>
    <mergeCell ref="O4:T4"/>
    <mergeCell ref="AA55:AB55"/>
    <mergeCell ref="AA56:AB56"/>
    <mergeCell ref="AA57:AB57"/>
    <mergeCell ref="G5:G6"/>
    <mergeCell ref="H5:H6"/>
    <mergeCell ref="I5:I6"/>
    <mergeCell ref="J5:J6"/>
    <mergeCell ref="L5:L6"/>
    <mergeCell ref="M5:M6"/>
    <mergeCell ref="X5:X6"/>
    <mergeCell ref="O19:T19"/>
    <mergeCell ref="Z5:Z6"/>
    <mergeCell ref="U13:Z13"/>
    <mergeCell ref="A14:AD14"/>
    <mergeCell ref="Q15:T15"/>
    <mergeCell ref="A18:AD18"/>
    <mergeCell ref="AA5:AB5"/>
    <mergeCell ref="A7:AD7"/>
    <mergeCell ref="A10:AD10"/>
    <mergeCell ref="T5:T6"/>
    <mergeCell ref="V5:V6"/>
    <mergeCell ref="W5:W6"/>
    <mergeCell ref="R5:R6"/>
    <mergeCell ref="S5:S6"/>
    <mergeCell ref="O53:S53"/>
    <mergeCell ref="O54:S54"/>
    <mergeCell ref="A21:AD21"/>
    <mergeCell ref="O22:T22"/>
    <mergeCell ref="U23:Z23"/>
    <mergeCell ref="A24:AD24"/>
    <mergeCell ref="A27:AD27"/>
  </mergeCells>
  <printOptions/>
  <pageMargins left="0.15748031496062992" right="0.15748031496062992" top="0.31496062992125984" bottom="0.31496062992125984" header="0.31496062992125984" footer="0.31496062992125984"/>
  <pageSetup horizontalDpi="600" verticalDpi="600" orientation="landscape" paperSize="9" scale="53" r:id="rId1"/>
  <colBreaks count="1" manualBreakCount="1">
    <brk id="3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promb</dc:creator>
  <cp:keywords/>
  <dc:description/>
  <cp:lastModifiedBy>promb</cp:lastModifiedBy>
  <dcterms:created xsi:type="dcterms:W3CDTF">2016-06-28T08:47:28Z</dcterms:created>
  <dcterms:modified xsi:type="dcterms:W3CDTF">2016-07-20T04:59:04Z</dcterms:modified>
  <cp:category/>
  <cp:version/>
  <cp:contentType/>
  <cp:contentStatus/>
</cp:coreProperties>
</file>